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Ejecucion Presupuestaria\FEBRERO\"/>
    </mc:Choice>
  </mc:AlternateContent>
  <bookViews>
    <workbookView xWindow="0" yWindow="0" windowWidth="20490" windowHeight="6855"/>
  </bookViews>
  <sheets>
    <sheet name="Plantilla Ejecución OAI" sheetId="1" r:id="rId1"/>
  </sheets>
  <externalReferences>
    <externalReference r:id="rId2"/>
  </externalReferences>
  <definedNames>
    <definedName name="_xlnm.Print_Area" localSheetId="0">'Plantilla Ejecución OAI'!$B$3:$H$85</definedName>
    <definedName name="_xlnm.Print_Titles" localSheetId="0">'Plantilla Ejecución OAI'!$12:$12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A69" i="1"/>
  <c r="A68" i="1"/>
  <c r="A67" i="1"/>
  <c r="A66" i="1"/>
  <c r="A65" i="1"/>
  <c r="A64" i="1"/>
  <c r="G64" i="1" s="1"/>
  <c r="A63" i="1"/>
  <c r="A62" i="1"/>
  <c r="A61" i="1"/>
  <c r="F61" i="1" s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F47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G34" i="1"/>
  <c r="F34" i="1"/>
  <c r="D34" i="1"/>
  <c r="E34" i="1" s="1"/>
  <c r="A33" i="1"/>
  <c r="A32" i="1"/>
  <c r="A31" i="1"/>
  <c r="A30" i="1"/>
  <c r="A29" i="1"/>
  <c r="A28" i="1"/>
  <c r="A27" i="1"/>
  <c r="A26" i="1"/>
  <c r="A25" i="1"/>
  <c r="A24" i="1"/>
  <c r="F24" i="1" s="1"/>
  <c r="A23" i="1"/>
  <c r="A22" i="1"/>
  <c r="A21" i="1"/>
  <c r="A20" i="1"/>
  <c r="A19" i="1"/>
  <c r="A18" i="1"/>
  <c r="A17" i="1"/>
  <c r="A16" i="1"/>
  <c r="A15" i="1"/>
  <c r="D19" i="1" l="1"/>
  <c r="E19" i="1" s="1"/>
  <c r="G27" i="1"/>
  <c r="F33" i="1"/>
  <c r="D41" i="1"/>
  <c r="E41" i="1" s="1"/>
  <c r="D36" i="1"/>
  <c r="E36" i="1" s="1"/>
  <c r="K36" i="1"/>
  <c r="F38" i="1"/>
  <c r="D52" i="1"/>
  <c r="E52" i="1" s="1"/>
  <c r="G60" i="1"/>
  <c r="F62" i="1"/>
  <c r="D68" i="1"/>
  <c r="E68" i="1" s="1"/>
  <c r="F51" i="1"/>
  <c r="D55" i="1"/>
  <c r="E55" i="1" s="1"/>
  <c r="G39" i="1"/>
  <c r="G42" i="1"/>
  <c r="F46" i="1"/>
  <c r="D49" i="1"/>
  <c r="E49" i="1" s="1"/>
  <c r="D60" i="1"/>
  <c r="E60" i="1" s="1"/>
  <c r="F63" i="1"/>
  <c r="D65" i="1"/>
  <c r="E65" i="1" s="1"/>
  <c r="G68" i="1"/>
  <c r="D64" i="1"/>
  <c r="E64" i="1" s="1"/>
  <c r="D67" i="1"/>
  <c r="G70" i="1"/>
  <c r="F16" i="1"/>
  <c r="D23" i="1"/>
  <c r="E23" i="1" s="1"/>
  <c r="F25" i="1"/>
  <c r="L17" i="1"/>
  <c r="G23" i="1"/>
  <c r="F28" i="1"/>
  <c r="D31" i="1"/>
  <c r="E31" i="1" s="1"/>
  <c r="D32" i="1"/>
  <c r="E32" i="1" s="1"/>
  <c r="D15" i="1"/>
  <c r="E15" i="1" s="1"/>
  <c r="D18" i="1"/>
  <c r="E18" i="1" s="1"/>
  <c r="F22" i="1"/>
  <c r="D24" i="1"/>
  <c r="E24" i="1" s="1"/>
  <c r="F26" i="1"/>
  <c r="F29" i="1"/>
  <c r="G31" i="1"/>
  <c r="F32" i="1"/>
  <c r="D37" i="1"/>
  <c r="E37" i="1" s="1"/>
  <c r="L37" i="1"/>
  <c r="D47" i="1"/>
  <c r="E47" i="1" s="1"/>
  <c r="J47" i="1"/>
  <c r="G50" i="1"/>
  <c r="F54" i="1"/>
  <c r="L54" i="1"/>
  <c r="D61" i="1"/>
  <c r="E61" i="1" s="1"/>
  <c r="D63" i="1"/>
  <c r="E63" i="1" s="1"/>
  <c r="G69" i="1"/>
  <c r="L69" i="1"/>
  <c r="G36" i="1"/>
  <c r="F37" i="1"/>
  <c r="G41" i="1"/>
  <c r="D50" i="1"/>
  <c r="E50" i="1" s="1"/>
  <c r="D54" i="1"/>
  <c r="E54" i="1" s="1"/>
  <c r="F55" i="1"/>
  <c r="D69" i="1"/>
  <c r="E69" i="1" s="1"/>
  <c r="G15" i="1"/>
  <c r="G19" i="1"/>
  <c r="D27" i="1"/>
  <c r="E27" i="1" s="1"/>
  <c r="D28" i="1"/>
  <c r="E28" i="1" s="1"/>
  <c r="J34" i="1"/>
  <c r="K34" i="1"/>
  <c r="L34" i="1"/>
  <c r="K60" i="1"/>
  <c r="J38" i="1"/>
  <c r="L18" i="1"/>
  <c r="J25" i="1"/>
  <c r="K15" i="1"/>
  <c r="K23" i="1"/>
  <c r="L19" i="1"/>
  <c r="L23" i="1"/>
  <c r="K27" i="1"/>
  <c r="L64" i="1"/>
  <c r="L21" i="1"/>
  <c r="K19" i="1"/>
  <c r="D16" i="1"/>
  <c r="G17" i="1"/>
  <c r="J17" i="1"/>
  <c r="F18" i="1"/>
  <c r="J18" i="1"/>
  <c r="K18" i="1"/>
  <c r="I34" i="1"/>
  <c r="C34" i="1"/>
  <c r="H34" i="1"/>
  <c r="G43" i="1"/>
  <c r="G16" i="1"/>
  <c r="F21" i="1"/>
  <c r="G21" i="1"/>
  <c r="G22" i="1"/>
  <c r="L22" i="1"/>
  <c r="G26" i="1"/>
  <c r="C26" i="1" s="1"/>
  <c r="D26" i="1"/>
  <c r="E26" i="1" s="1"/>
  <c r="F15" i="1"/>
  <c r="D17" i="1"/>
  <c r="E17" i="1" s="1"/>
  <c r="K17" i="1"/>
  <c r="G18" i="1"/>
  <c r="F19" i="1"/>
  <c r="J19" i="1"/>
  <c r="D21" i="1"/>
  <c r="D22" i="1"/>
  <c r="E22" i="1" s="1"/>
  <c r="J22" i="1"/>
  <c r="L24" i="1"/>
  <c r="J24" i="1"/>
  <c r="G24" i="1"/>
  <c r="L25" i="1"/>
  <c r="D25" i="1"/>
  <c r="E25" i="1" s="1"/>
  <c r="G25" i="1"/>
  <c r="K26" i="1"/>
  <c r="J33" i="1"/>
  <c r="F35" i="1"/>
  <c r="D39" i="1"/>
  <c r="E39" i="1" s="1"/>
  <c r="F39" i="1"/>
  <c r="K41" i="1"/>
  <c r="I26" i="1"/>
  <c r="J29" i="1"/>
  <c r="L31" i="1"/>
  <c r="L36" i="1"/>
  <c r="F42" i="1"/>
  <c r="D42" i="1"/>
  <c r="E42" i="1" s="1"/>
  <c r="K50" i="1"/>
  <c r="F17" i="1"/>
  <c r="G35" i="1"/>
  <c r="D35" i="1"/>
  <c r="E35" i="1" s="1"/>
  <c r="L35" i="1"/>
  <c r="D43" i="1"/>
  <c r="E43" i="1" s="1"/>
  <c r="F43" i="1"/>
  <c r="L41" i="1"/>
  <c r="F44" i="1"/>
  <c r="G45" i="1"/>
  <c r="J46" i="1"/>
  <c r="G49" i="1"/>
  <c r="F49" i="1"/>
  <c r="D51" i="1"/>
  <c r="E51" i="1" s="1"/>
  <c r="L52" i="1"/>
  <c r="F52" i="1"/>
  <c r="D53" i="1"/>
  <c r="E53" i="1" s="1"/>
  <c r="F53" i="1"/>
  <c r="K54" i="1"/>
  <c r="L44" i="1"/>
  <c r="D44" i="1"/>
  <c r="E44" i="1" s="1"/>
  <c r="G44" i="1"/>
  <c r="D45" i="1"/>
  <c r="E45" i="1" s="1"/>
  <c r="L55" i="1"/>
  <c r="K55" i="1"/>
  <c r="L28" i="1"/>
  <c r="J28" i="1"/>
  <c r="G28" i="1"/>
  <c r="L29" i="1"/>
  <c r="D29" i="1"/>
  <c r="E29" i="1" s="1"/>
  <c r="G29" i="1"/>
  <c r="G32" i="1"/>
  <c r="D33" i="1"/>
  <c r="E33" i="1" s="1"/>
  <c r="G33" i="1"/>
  <c r="J37" i="1"/>
  <c r="G37" i="1"/>
  <c r="L38" i="1"/>
  <c r="D38" i="1"/>
  <c r="E38" i="1" s="1"/>
  <c r="G38" i="1"/>
  <c r="J44" i="1"/>
  <c r="F45" i="1"/>
  <c r="I45" i="1" s="1"/>
  <c r="L46" i="1"/>
  <c r="D46" i="1"/>
  <c r="E46" i="1" s="1"/>
  <c r="G46" i="1"/>
  <c r="L47" i="1"/>
  <c r="G47" i="1"/>
  <c r="G51" i="1"/>
  <c r="I51" i="1" s="1"/>
  <c r="G52" i="1"/>
  <c r="K52" i="1"/>
  <c r="G53" i="1"/>
  <c r="G57" i="1"/>
  <c r="F57" i="1"/>
  <c r="D57" i="1"/>
  <c r="D58" i="1"/>
  <c r="E58" i="1" s="1"/>
  <c r="G58" i="1"/>
  <c r="F58" i="1"/>
  <c r="G59" i="1"/>
  <c r="D59" i="1"/>
  <c r="E59" i="1" s="1"/>
  <c r="F59" i="1"/>
  <c r="L59" i="1"/>
  <c r="F23" i="1"/>
  <c r="J23" i="1"/>
  <c r="F27" i="1"/>
  <c r="J27" i="1"/>
  <c r="F31" i="1"/>
  <c r="F36" i="1"/>
  <c r="J36" i="1"/>
  <c r="F41" i="1"/>
  <c r="L50" i="1"/>
  <c r="L51" i="1"/>
  <c r="G54" i="1"/>
  <c r="C54" i="1" s="1"/>
  <c r="K64" i="1"/>
  <c r="G55" i="1"/>
  <c r="J62" i="1"/>
  <c r="E67" i="1"/>
  <c r="L60" i="1"/>
  <c r="K68" i="1"/>
  <c r="F50" i="1"/>
  <c r="L61" i="1"/>
  <c r="J61" i="1"/>
  <c r="G61" i="1"/>
  <c r="L62" i="1"/>
  <c r="D62" i="1"/>
  <c r="E62" i="1" s="1"/>
  <c r="G62" i="1"/>
  <c r="J63" i="1"/>
  <c r="G63" i="1"/>
  <c r="K63" i="1"/>
  <c r="L63" i="1"/>
  <c r="F65" i="1"/>
  <c r="F67" i="1"/>
  <c r="L68" i="1"/>
  <c r="L65" i="1"/>
  <c r="J65" i="1"/>
  <c r="G65" i="1"/>
  <c r="G67" i="1"/>
  <c r="G66" i="1" s="1"/>
  <c r="F60" i="1"/>
  <c r="F64" i="1"/>
  <c r="J64" i="1"/>
  <c r="F68" i="1"/>
  <c r="K69" i="1"/>
  <c r="D70" i="1"/>
  <c r="E70" i="1" s="1"/>
  <c r="F69" i="1"/>
  <c r="F70" i="1"/>
  <c r="H26" i="1" l="1"/>
  <c r="L15" i="1"/>
  <c r="K31" i="1"/>
  <c r="L27" i="1"/>
  <c r="D48" i="1"/>
  <c r="I55" i="1"/>
  <c r="C32" i="1"/>
  <c r="H61" i="1"/>
  <c r="K58" i="1"/>
  <c r="H46" i="1"/>
  <c r="H37" i="1"/>
  <c r="K43" i="1"/>
  <c r="H25" i="1"/>
  <c r="J26" i="1"/>
  <c r="D66" i="1"/>
  <c r="K47" i="1"/>
  <c r="K28" i="1"/>
  <c r="G40" i="1"/>
  <c r="L43" i="1"/>
  <c r="K24" i="1"/>
  <c r="K22" i="1"/>
  <c r="G14" i="1"/>
  <c r="C63" i="1"/>
  <c r="K61" i="1"/>
  <c r="K59" i="1"/>
  <c r="I47" i="1"/>
  <c r="I38" i="1"/>
  <c r="L53" i="1"/>
  <c r="L39" i="1"/>
  <c r="H24" i="1"/>
  <c r="I22" i="1"/>
  <c r="I68" i="1"/>
  <c r="H68" i="1"/>
  <c r="C68" i="1"/>
  <c r="H70" i="1"/>
  <c r="I70" i="1"/>
  <c r="C70" i="1"/>
  <c r="I69" i="1"/>
  <c r="H69" i="1"/>
  <c r="C69" i="1"/>
  <c r="J68" i="1"/>
  <c r="J66" i="1"/>
  <c r="C62" i="1"/>
  <c r="I62" i="1"/>
  <c r="L70" i="1"/>
  <c r="E66" i="1"/>
  <c r="I63" i="1"/>
  <c r="H62" i="1"/>
  <c r="E57" i="1"/>
  <c r="D56" i="1"/>
  <c r="E56" i="1" s="1"/>
  <c r="G56" i="1"/>
  <c r="J50" i="1"/>
  <c r="K38" i="1"/>
  <c r="I33" i="1"/>
  <c r="C33" i="1"/>
  <c r="C29" i="1"/>
  <c r="J60" i="1"/>
  <c r="H55" i="1"/>
  <c r="I53" i="1"/>
  <c r="C53" i="1"/>
  <c r="J52" i="1"/>
  <c r="E48" i="1"/>
  <c r="L49" i="1"/>
  <c r="J41" i="1"/>
  <c r="H47" i="1"/>
  <c r="L42" i="1"/>
  <c r="C51" i="1"/>
  <c r="C37" i="1"/>
  <c r="I15" i="1"/>
  <c r="H15" i="1"/>
  <c r="F14" i="1"/>
  <c r="C15" i="1"/>
  <c r="G20" i="1"/>
  <c r="I25" i="1"/>
  <c r="E16" i="1"/>
  <c r="E14" i="1" s="1"/>
  <c r="D14" i="1"/>
  <c r="L33" i="1"/>
  <c r="H16" i="1"/>
  <c r="D30" i="1"/>
  <c r="E30" i="1" s="1"/>
  <c r="H41" i="1"/>
  <c r="I41" i="1"/>
  <c r="C41" i="1"/>
  <c r="H31" i="1"/>
  <c r="F30" i="1"/>
  <c r="I31" i="1"/>
  <c r="C31" i="1"/>
  <c r="H23" i="1"/>
  <c r="C23" i="1"/>
  <c r="I23" i="1"/>
  <c r="K32" i="1"/>
  <c r="L30" i="1"/>
  <c r="I54" i="1"/>
  <c r="L58" i="1"/>
  <c r="C55" i="1"/>
  <c r="K45" i="1"/>
  <c r="K53" i="1"/>
  <c r="I52" i="1"/>
  <c r="H52" i="1"/>
  <c r="C52" i="1"/>
  <c r="J49" i="1"/>
  <c r="G48" i="1"/>
  <c r="C47" i="1"/>
  <c r="D40" i="1"/>
  <c r="E40" i="1" s="1"/>
  <c r="H17" i="1"/>
  <c r="I17" i="1"/>
  <c r="C17" i="1"/>
  <c r="I35" i="1"/>
  <c r="C35" i="1"/>
  <c r="H35" i="1"/>
  <c r="I24" i="1"/>
  <c r="C24" i="1"/>
  <c r="H22" i="1"/>
  <c r="K21" i="1"/>
  <c r="C46" i="1"/>
  <c r="K42" i="1"/>
  <c r="L32" i="1"/>
  <c r="J21" i="1"/>
  <c r="C38" i="1"/>
  <c r="I16" i="1"/>
  <c r="H65" i="1"/>
  <c r="I65" i="1"/>
  <c r="C65" i="1"/>
  <c r="J70" i="1"/>
  <c r="K67" i="1"/>
  <c r="I61" i="1"/>
  <c r="H63" i="1"/>
  <c r="C61" i="1"/>
  <c r="J54" i="1"/>
  <c r="I59" i="1"/>
  <c r="C59" i="1"/>
  <c r="H59" i="1"/>
  <c r="J59" i="1"/>
  <c r="J58" i="1"/>
  <c r="F56" i="1"/>
  <c r="I57" i="1"/>
  <c r="C57" i="1"/>
  <c r="H57" i="1"/>
  <c r="K46" i="1"/>
  <c r="K37" i="1"/>
  <c r="G30" i="1"/>
  <c r="C28" i="1"/>
  <c r="I28" i="1"/>
  <c r="L57" i="1"/>
  <c r="J45" i="1"/>
  <c r="L45" i="1"/>
  <c r="J51" i="1"/>
  <c r="I49" i="1"/>
  <c r="C49" i="1"/>
  <c r="F48" i="1"/>
  <c r="I48" i="1" s="1"/>
  <c r="H49" i="1"/>
  <c r="J43" i="1"/>
  <c r="I42" i="1"/>
  <c r="C42" i="1"/>
  <c r="F40" i="1"/>
  <c r="I40" i="1" s="1"/>
  <c r="H42" i="1"/>
  <c r="J39" i="1"/>
  <c r="K39" i="1"/>
  <c r="H29" i="1"/>
  <c r="K25" i="1"/>
  <c r="H19" i="1"/>
  <c r="C19" i="1"/>
  <c r="I19" i="1"/>
  <c r="J16" i="1"/>
  <c r="H28" i="1"/>
  <c r="C22" i="1"/>
  <c r="I21" i="1"/>
  <c r="C21" i="1"/>
  <c r="H21" i="1"/>
  <c r="F20" i="1"/>
  <c r="I46" i="1"/>
  <c r="L16" i="1"/>
  <c r="I29" i="1"/>
  <c r="I37" i="1"/>
  <c r="I32" i="1"/>
  <c r="H60" i="1"/>
  <c r="I60" i="1"/>
  <c r="C60" i="1"/>
  <c r="K70" i="1"/>
  <c r="J69" i="1"/>
  <c r="H64" i="1"/>
  <c r="C64" i="1"/>
  <c r="I64" i="1"/>
  <c r="K65" i="1"/>
  <c r="I67" i="1"/>
  <c r="C67" i="1"/>
  <c r="F66" i="1"/>
  <c r="H67" i="1"/>
  <c r="K62" i="1"/>
  <c r="H50" i="1"/>
  <c r="I50" i="1"/>
  <c r="C50" i="1"/>
  <c r="J67" i="1"/>
  <c r="J55" i="1"/>
  <c r="L67" i="1"/>
  <c r="H36" i="1"/>
  <c r="I36" i="1"/>
  <c r="C36" i="1"/>
  <c r="H27" i="1"/>
  <c r="I27" i="1"/>
  <c r="C27" i="1"/>
  <c r="I58" i="1"/>
  <c r="C58" i="1"/>
  <c r="H58" i="1"/>
  <c r="K57" i="1"/>
  <c r="K56" i="1"/>
  <c r="J57" i="1"/>
  <c r="J56" i="1"/>
  <c r="K33" i="1"/>
  <c r="J32" i="1"/>
  <c r="K29" i="1"/>
  <c r="K44" i="1"/>
  <c r="J53" i="1"/>
  <c r="K49" i="1"/>
  <c r="H44" i="1"/>
  <c r="I44" i="1"/>
  <c r="C44" i="1"/>
  <c r="C43" i="1"/>
  <c r="I43" i="1"/>
  <c r="J35" i="1"/>
  <c r="H32" i="1"/>
  <c r="K51" i="1"/>
  <c r="J42" i="1"/>
  <c r="L40" i="1"/>
  <c r="I39" i="1"/>
  <c r="C39" i="1"/>
  <c r="H39" i="1"/>
  <c r="C25" i="1"/>
  <c r="D20" i="1"/>
  <c r="E21" i="1"/>
  <c r="E20" i="1" s="1"/>
  <c r="J15" i="1"/>
  <c r="L26" i="1"/>
  <c r="L20" i="1"/>
  <c r="K35" i="1"/>
  <c r="H33" i="1"/>
  <c r="I18" i="1"/>
  <c r="C18" i="1"/>
  <c r="H18" i="1"/>
  <c r="K16" i="1"/>
  <c r="L14" i="1"/>
  <c r="C16" i="1"/>
  <c r="J31" i="1"/>
  <c r="G71" i="1" l="1"/>
  <c r="K14" i="1"/>
  <c r="J30" i="1"/>
  <c r="C66" i="1"/>
  <c r="J40" i="1"/>
  <c r="I20" i="1"/>
  <c r="C48" i="1"/>
  <c r="I56" i="1"/>
  <c r="L66" i="1"/>
  <c r="H20" i="1"/>
  <c r="L48" i="1"/>
  <c r="H56" i="1"/>
  <c r="H30" i="1"/>
  <c r="D71" i="1"/>
  <c r="I14" i="1"/>
  <c r="H66" i="1"/>
  <c r="C20" i="1"/>
  <c r="J14" i="1"/>
  <c r="H48" i="1"/>
  <c r="C56" i="1"/>
  <c r="K48" i="1"/>
  <c r="K20" i="1"/>
  <c r="L56" i="1"/>
  <c r="C30" i="1"/>
  <c r="C40" i="1"/>
  <c r="H14" i="1"/>
  <c r="K30" i="1"/>
  <c r="E71" i="1"/>
  <c r="F71" i="1"/>
  <c r="I66" i="1"/>
  <c r="J48" i="1"/>
  <c r="K40" i="1"/>
  <c r="K66" i="1"/>
  <c r="I30" i="1"/>
  <c r="H40" i="1"/>
  <c r="C14" i="1"/>
  <c r="J20" i="1"/>
  <c r="I71" i="1" l="1"/>
  <c r="C71" i="1"/>
  <c r="H71" i="1"/>
  <c r="L71" i="1"/>
  <c r="K71" i="1"/>
  <c r="J71" i="1"/>
</calcChain>
</file>

<file path=xl/sharedStrings.xml><?xml version="1.0" encoding="utf-8"?>
<sst xmlns="http://schemas.openxmlformats.org/spreadsheetml/2006/main" count="87" uniqueCount="86">
  <si>
    <t>Centro de Atención Integral para la Discapacidad</t>
  </si>
  <si>
    <t>Año 2023</t>
  </si>
  <si>
    <t>Ejecución de Gastos y Aplicaciones Financieras</t>
  </si>
  <si>
    <t>En RD$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</si>
  <si>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</si>
  <si>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</si>
  <si>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</si>
  <si>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</si>
  <si>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</si>
  <si>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T1</t>
  </si>
  <si>
    <t>T2</t>
  </si>
  <si>
    <t>T3</t>
  </si>
  <si>
    <t>T4</t>
  </si>
  <si>
    <t>variacion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</si>
  <si>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</si>
  <si>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</si>
  <si>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</si>
  <si>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</si>
  <si>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</si>
  <si>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</si>
  <si>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</si>
  <si>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</si>
  <si>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</si>
  <si>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</si>
  <si>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</si>
  <si>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</si>
  <si>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</si>
  <si>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</si>
  <si>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</si>
  <si>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</si>
  <si>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</si>
  <si>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</si>
  <si>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</si>
  <si>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</si>
  <si>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</si>
  <si>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</si>
  <si>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</si>
  <si>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</si>
  <si>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</si>
  <si>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</si>
  <si>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</si>
  <si>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</si>
  <si>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</si>
  <si>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</si>
  <si>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</si>
  <si>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</si>
  <si>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</si>
  <si>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</si>
  <si>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</si>
  <si>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</si>
  <si>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</si>
  <si>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</si>
  <si>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</si>
  <si>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</si>
  <si>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</si>
  <si>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</si>
  <si>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</si>
  <si>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</si>
  <si>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</si>
  <si>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</si>
  <si>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</si>
  <si>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</si>
  <si>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</si>
  <si>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</si>
  <si>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</si>
  <si>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</si>
  <si>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</si>
  <si>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</si>
  <si>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</si>
  <si>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</si>
  <si>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</si>
  <si>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</si>
  <si>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</si>
  <si>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</si>
  <si>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</si>
  <si>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</si>
  <si>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</si>
  <si>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</si>
  <si>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</si>
  <si>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</si>
  <si>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 xml:space="preserve">                                                  </t>
  </si>
  <si>
    <t>Marleny Aristy Almonte</t>
  </si>
  <si>
    <t>Dr. Henry Rosa Polanco</t>
  </si>
  <si>
    <t xml:space="preserve">Encargada Departamento Administrativo y Financiero                           </t>
  </si>
  <si>
    <t>Director Nacional</t>
  </si>
  <si>
    <t>Fecha de Registro: hasta el 28 de febrero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</si>
</sst>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/>
    <xf numFmtId="4" fontId="2" fillId="0" borderId="0" xfId="0" applyNumberFormat="1" applyFont="1"/>
    <xf numFmtId="43" fontId="2" fillId="0" borderId="0" xfId="0" applyNumberFormat="1" applyFont="1"/>
    <xf numFmtId="0" fontId="2" fillId="0" borderId="0" xfId="0" applyFont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43" fontId="2" fillId="0" borderId="0" xfId="1" applyFont="1"/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4" fontId="2" fillId="0" borderId="0" xfId="1" applyNumberFormat="1" applyFont="1"/>
    <xf numFmtId="4" fontId="5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5" fillId="0" borderId="0" xfId="0" applyFont="1"/>
    <xf numFmtId="4" fontId="2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369794</xdr:colOff>
      <xdr:row>4</xdr:row>
      <xdr:rowOff>179294</xdr:rowOff>
    </xdr:from>
    <xdr:to>
      <xdr:col>1</xdr:col>
      <xdr:colOff>2196353</xdr:colOff>
      <xdr:row>8</xdr:row>
      <xdr:rowOff>179402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369794" y="1120588"/>
          <a:ext cx="1826559" cy="90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560295</xdr:colOff>
      <xdr:row>5</xdr:row>
      <xdr:rowOff>44825</xdr:rowOff>
    </xdr:from>
    <xdr:to>
      <xdr:col>7</xdr:col>
      <xdr:colOff>871794</xdr:colOff>
      <xdr:row>8</xdr:row>
      <xdr:rowOff>179295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6383" y="1221443"/>
          <a:ext cx="1734646" cy="806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Budget/Presupuesto%20Vs%20Ejecucio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Ejecución 01 2023"/>
      <sheetName val="Ejecución 03 2023"/>
      <sheetName val="Ejecución 04 2023"/>
      <sheetName val="Ejecución CONS 2023"/>
      <sheetName val="Ejecutado Devengado 2022"/>
      <sheetName val="Presupuesto aprobado 2023"/>
      <sheetName val="Plantilla Ejecución OA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CUENTA</v>
          </cell>
          <cell r="D11" t="str">
            <v>DESCRIPCION</v>
          </cell>
          <cell r="E11" t="str">
            <v>TOTAL GENERAL</v>
          </cell>
          <cell r="F11" t="str">
            <v>ENERO</v>
          </cell>
          <cell r="G11" t="str">
            <v>FEBRERO</v>
          </cell>
          <cell r="H11" t="str">
            <v>MARZO</v>
          </cell>
          <cell r="I11" t="str">
            <v>ABRIL</v>
          </cell>
          <cell r="J11" t="str">
            <v>MAYO</v>
          </cell>
          <cell r="K11" t="str">
            <v>JUNIO</v>
          </cell>
          <cell r="L11" t="str">
            <v>JULIO</v>
          </cell>
          <cell r="M11" t="str">
            <v>AGOSTO</v>
          </cell>
          <cell r="N11" t="str">
            <v>SEPTIEMBRE</v>
          </cell>
          <cell r="O11" t="str">
            <v>OCTUBRE</v>
          </cell>
          <cell r="P11" t="str">
            <v>NOVIEMBRE</v>
          </cell>
          <cell r="Q11" t="str">
            <v>DICIEMBRE</v>
          </cell>
        </row>
        <row r="12">
          <cell r="C12"/>
          <cell r="D12"/>
          <cell r="E12">
            <v>397218434.85350001</v>
          </cell>
          <cell r="F12">
            <v>1793491.2</v>
          </cell>
          <cell r="G12">
            <v>56597371.750000007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2.1</v>
          </cell>
          <cell r="D13" t="str">
            <v>REMUNERACIONES Y CONTRIBUCIONES</v>
          </cell>
          <cell r="E13">
            <v>354421682.85350001</v>
          </cell>
          <cell r="F13">
            <v>0</v>
          </cell>
          <cell r="G13">
            <v>53377675.940000005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2.1.1</v>
          </cell>
          <cell r="D14" t="str">
            <v>REMUNERACIONES</v>
          </cell>
          <cell r="E14">
            <v>272309821</v>
          </cell>
          <cell r="F14">
            <v>0</v>
          </cell>
          <cell r="G14">
            <v>45482691.740000002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212943456</v>
          </cell>
          <cell r="F15">
            <v>0</v>
          </cell>
          <cell r="G15">
            <v>37645568.120000005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2.1.1.1.01</v>
          </cell>
          <cell r="D16" t="str">
            <v>Sueldos Fijos</v>
          </cell>
          <cell r="E16">
            <v>212943456</v>
          </cell>
          <cell r="F16">
            <v>0</v>
          </cell>
          <cell r="G16">
            <v>37645568.120000005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34801200</v>
          </cell>
          <cell r="F17">
            <v>0</v>
          </cell>
          <cell r="G17">
            <v>6761700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25501200</v>
          </cell>
          <cell r="F22">
            <v>0</v>
          </cell>
          <cell r="G22">
            <v>4370200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9300000</v>
          </cell>
          <cell r="F23">
            <v>0</v>
          </cell>
          <cell r="G23">
            <v>2391500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1836000</v>
          </cell>
          <cell r="F25">
            <v>0</v>
          </cell>
          <cell r="G25">
            <v>306000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1836000</v>
          </cell>
          <cell r="F26">
            <v>0</v>
          </cell>
          <cell r="G26">
            <v>306000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2.1.1.5</v>
          </cell>
          <cell r="D29" t="str">
            <v>Prestaciones económicas</v>
          </cell>
          <cell r="E29">
            <v>1177309</v>
          </cell>
          <cell r="F29">
            <v>0</v>
          </cell>
          <cell r="G29">
            <v>769423.62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643000</v>
          </cell>
          <cell r="F30">
            <v>0</v>
          </cell>
          <cell r="G30">
            <v>643000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534309</v>
          </cell>
          <cell r="F31">
            <v>0</v>
          </cell>
          <cell r="G31">
            <v>126423.62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2.1.2</v>
          </cell>
          <cell r="D32" t="str">
            <v>SOBRESUELDOS</v>
          </cell>
          <cell r="E32">
            <v>43866232</v>
          </cell>
          <cell r="F32">
            <v>0</v>
          </cell>
          <cell r="G32">
            <v>1095000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43866232</v>
          </cell>
          <cell r="F33">
            <v>0</v>
          </cell>
          <cell r="G33">
            <v>1095000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6714000</v>
          </cell>
          <cell r="F37">
            <v>0</v>
          </cell>
          <cell r="G37">
            <v>1095000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18171116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38245629.853499994</v>
          </cell>
          <cell r="F56">
            <v>0</v>
          </cell>
          <cell r="G56">
            <v>6799984.2000000002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17797820.3935</v>
          </cell>
          <cell r="F57">
            <v>0</v>
          </cell>
          <cell r="G57">
            <v>3148847.72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17797820.3935</v>
          </cell>
          <cell r="F58">
            <v>0</v>
          </cell>
          <cell r="G58">
            <v>3148847.72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17883575.879999999</v>
          </cell>
          <cell r="F59">
            <v>0</v>
          </cell>
          <cell r="G59">
            <v>3174642.1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17883575.879999999</v>
          </cell>
          <cell r="F60">
            <v>0</v>
          </cell>
          <cell r="G60">
            <v>3174642.1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2564233.58</v>
          </cell>
          <cell r="F61">
            <v>0</v>
          </cell>
          <cell r="G61">
            <v>476494.38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2564233.58</v>
          </cell>
          <cell r="F62">
            <v>0</v>
          </cell>
          <cell r="G62">
            <v>476494.38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C63">
            <v>2.2000000000000002</v>
          </cell>
          <cell r="D63" t="str">
            <v>CONTRATACION DE SERVICIOS</v>
          </cell>
          <cell r="E63">
            <v>31153547</v>
          </cell>
          <cell r="F63">
            <v>1785031.2</v>
          </cell>
          <cell r="G63">
            <v>2632092.11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2.2.1</v>
          </cell>
          <cell r="D64" t="str">
            <v>SERVICIOS BÁSICOS</v>
          </cell>
          <cell r="E64">
            <v>22296543</v>
          </cell>
          <cell r="F64">
            <v>1488673.22</v>
          </cell>
          <cell r="G64">
            <v>1412573.3599999999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1392735</v>
          </cell>
          <cell r="F69">
            <v>59457.48</v>
          </cell>
          <cell r="G69">
            <v>18260.29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2.2.1.3.01</v>
          </cell>
          <cell r="D70" t="str">
            <v>Teléfono Local</v>
          </cell>
          <cell r="E70">
            <v>1392735</v>
          </cell>
          <cell r="F70">
            <v>59457.48</v>
          </cell>
          <cell r="G70">
            <v>18260.29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8599398</v>
          </cell>
          <cell r="F73">
            <v>632647.82999999996</v>
          </cell>
          <cell r="G73">
            <v>474175.75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8599398</v>
          </cell>
          <cell r="F74">
            <v>632647.82999999996</v>
          </cell>
          <cell r="G74">
            <v>474175.75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C75" t="str">
            <v>2.2.1.6</v>
          </cell>
          <cell r="D75" t="str">
            <v>Electricidad</v>
          </cell>
          <cell r="E75">
            <v>11974640</v>
          </cell>
          <cell r="F75">
            <v>775027.91</v>
          </cell>
          <cell r="G75">
            <v>899587.32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>2.2.1.6.01</v>
          </cell>
          <cell r="D76" t="str">
            <v>Energia Eléctrica</v>
          </cell>
          <cell r="E76">
            <v>11974640</v>
          </cell>
          <cell r="F76">
            <v>775027.91</v>
          </cell>
          <cell r="G76">
            <v>899587.32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2.2.1.7</v>
          </cell>
          <cell r="D77" t="str">
            <v>Agua</v>
          </cell>
          <cell r="E77">
            <v>239770</v>
          </cell>
          <cell r="F77">
            <v>14040</v>
          </cell>
          <cell r="G77">
            <v>13050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2.2.1.7.01</v>
          </cell>
          <cell r="D78" t="str">
            <v>Agua</v>
          </cell>
          <cell r="E78">
            <v>239770</v>
          </cell>
          <cell r="F78">
            <v>14040</v>
          </cell>
          <cell r="G78">
            <v>13050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90000</v>
          </cell>
          <cell r="F79">
            <v>7500</v>
          </cell>
          <cell r="G79">
            <v>7500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90000</v>
          </cell>
          <cell r="F80">
            <v>7500</v>
          </cell>
          <cell r="G80">
            <v>7500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1497818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2.2.2.1</v>
          </cell>
          <cell r="D82" t="str">
            <v>Publicidad y Propaganda</v>
          </cell>
          <cell r="E82">
            <v>697818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2.2.2.1.01</v>
          </cell>
          <cell r="D83" t="str">
            <v>Publicidad y Propaganda</v>
          </cell>
          <cell r="E83">
            <v>697818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800000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800000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75000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75000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75000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C96" t="str">
            <v>2.2.4.3</v>
          </cell>
          <cell r="D96" t="str">
            <v>Almacenaje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2240371</v>
          </cell>
          <cell r="F125">
            <v>72298.240000000005</v>
          </cell>
          <cell r="G125">
            <v>74284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500000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500000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500000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500000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C130" t="str">
            <v>2.2.6.3</v>
          </cell>
          <cell r="D130" t="str">
            <v>Seguros de Personas</v>
          </cell>
          <cell r="E130">
            <v>1024011</v>
          </cell>
          <cell r="F130">
            <v>72298.240000000005</v>
          </cell>
          <cell r="G130">
            <v>74284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C131" t="str">
            <v>2.2.6.3.01</v>
          </cell>
          <cell r="D131" t="str">
            <v>Seguros de Personas</v>
          </cell>
          <cell r="E131">
            <v>1024011</v>
          </cell>
          <cell r="F131">
            <v>72298.240000000005</v>
          </cell>
          <cell r="G131">
            <v>74284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216360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216360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2234074</v>
          </cell>
          <cell r="F138">
            <v>162699.74000000002</v>
          </cell>
          <cell r="G138">
            <v>515546.29000000004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1370000</v>
          </cell>
          <cell r="F139">
            <v>0</v>
          </cell>
          <cell r="G139">
            <v>177959.98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500000</v>
          </cell>
          <cell r="F141">
            <v>0</v>
          </cell>
          <cell r="G141">
            <v>177959.98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864074</v>
          </cell>
          <cell r="F148">
            <v>162699.74000000002</v>
          </cell>
          <cell r="G148">
            <v>337586.31000000006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15400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138385</v>
          </cell>
          <cell r="F154">
            <v>18093.57</v>
          </cell>
          <cell r="G154">
            <v>21172.14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0</v>
          </cell>
          <cell r="F155">
            <v>0</v>
          </cell>
          <cell r="G155">
            <v>171808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710289</v>
          </cell>
          <cell r="F156">
            <v>144606.17000000001</v>
          </cell>
          <cell r="G156">
            <v>144606.17000000001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1836618</v>
          </cell>
          <cell r="F160">
            <v>61360</v>
          </cell>
          <cell r="G160">
            <v>246016.46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23000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C164" t="str">
            <v>2.2.8.2.01</v>
          </cell>
          <cell r="D164" t="str">
            <v>Comisiones y gastos</v>
          </cell>
          <cell r="E164">
            <v>23000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1288618</v>
          </cell>
          <cell r="F169">
            <v>0</v>
          </cell>
          <cell r="G169">
            <v>231063.66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C170" t="str">
            <v>2.2.8.5.01</v>
          </cell>
          <cell r="D170" t="str">
            <v>Fumigación</v>
          </cell>
          <cell r="E170">
            <v>450000</v>
          </cell>
          <cell r="F170">
            <v>0</v>
          </cell>
          <cell r="G170">
            <v>64900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2.2.8.5.02</v>
          </cell>
          <cell r="D171" t="str">
            <v>Lavandería</v>
          </cell>
          <cell r="E171">
            <v>7800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C172" t="str">
            <v>2.2.8.5.03</v>
          </cell>
          <cell r="D172" t="str">
            <v>Limpieza e Higiene</v>
          </cell>
          <cell r="E172">
            <v>830818</v>
          </cell>
          <cell r="F172">
            <v>0</v>
          </cell>
          <cell r="G172">
            <v>166163.66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350000</v>
          </cell>
          <cell r="F178">
            <v>61360</v>
          </cell>
          <cell r="G178">
            <v>14952.8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250000</v>
          </cell>
          <cell r="F180">
            <v>61360</v>
          </cell>
          <cell r="G180">
            <v>14952.8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973123</v>
          </cell>
          <cell r="F191">
            <v>0</v>
          </cell>
          <cell r="G191">
            <v>383672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175000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175000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798123</v>
          </cell>
          <cell r="F195">
            <v>0</v>
          </cell>
          <cell r="G195">
            <v>383672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798123</v>
          </cell>
          <cell r="F196">
            <v>0</v>
          </cell>
          <cell r="G196">
            <v>383672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9246652</v>
          </cell>
          <cell r="F199">
            <v>8460</v>
          </cell>
          <cell r="G199">
            <v>178691.96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663600</v>
          </cell>
          <cell r="F200">
            <v>8460</v>
          </cell>
          <cell r="G200">
            <v>178691.96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660000</v>
          </cell>
          <cell r="F201">
            <v>8460</v>
          </cell>
          <cell r="G201">
            <v>178691.96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660000</v>
          </cell>
          <cell r="F202">
            <v>8460</v>
          </cell>
          <cell r="G202">
            <v>178691.96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3600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3600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201008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C207" t="str">
            <v>2.3.2.1</v>
          </cell>
          <cell r="D207" t="str">
            <v>Hilados, fibras y telas</v>
          </cell>
          <cell r="E207">
            <v>25000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25000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C209" t="str">
            <v>2.3.2.2</v>
          </cell>
          <cell r="D209" t="str">
            <v>Acabados textiles</v>
          </cell>
          <cell r="E209">
            <v>90000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C210" t="str">
            <v>2.3.2.2.01</v>
          </cell>
          <cell r="D210" t="str">
            <v>Acabados textiles</v>
          </cell>
          <cell r="E210">
            <v>90000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83308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83308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2.3.2.4</v>
          </cell>
          <cell r="D213" t="str">
            <v>Calzados</v>
          </cell>
          <cell r="E213">
            <v>2700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2700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517000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C216" t="str">
            <v>2.3.3.1</v>
          </cell>
          <cell r="D216" t="str">
            <v>Papel de escritorio</v>
          </cell>
          <cell r="E216">
            <v>17000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17000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500000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500000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C239" t="str">
            <v>2.3.5.5.01</v>
          </cell>
          <cell r="D239" t="str">
            <v>Articulos de plásticos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163600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3600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C242" t="str">
            <v>2.3.6.1.01</v>
          </cell>
          <cell r="D242" t="str">
            <v>Productos de cemento</v>
          </cell>
          <cell r="E242">
            <v>3000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160000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C252" t="str">
            <v>2.3.6.3.04</v>
          </cell>
          <cell r="D252" t="str">
            <v>Herramientas menores</v>
          </cell>
          <cell r="E252">
            <v>100000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C253" t="str">
            <v>2.3.6.3.06</v>
          </cell>
          <cell r="D253" t="str">
            <v>Productos metálicos</v>
          </cell>
          <cell r="E253">
            <v>60000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C254" t="str">
            <v>2.3.7</v>
          </cell>
          <cell r="D254" t="str">
            <v>COMBUSTIBLE, LUBRICANTES, PRODUCTOS QUIMICOS Y CONEXOS</v>
          </cell>
          <cell r="E254">
            <v>4213500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C255" t="str">
            <v>2.3.7.1</v>
          </cell>
          <cell r="D255" t="str">
            <v>Combustibles y Lubricantes</v>
          </cell>
          <cell r="E255">
            <v>4149500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C256" t="str">
            <v>2.3.7.1.01</v>
          </cell>
          <cell r="D256" t="str">
            <v>Gasolina</v>
          </cell>
          <cell r="E256">
            <v>2585600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C257" t="str">
            <v>2.3.7.1.02</v>
          </cell>
          <cell r="D257" t="str">
            <v>Gasoil</v>
          </cell>
          <cell r="E257">
            <v>1060000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C258" t="str">
            <v>2.3.7.1.04</v>
          </cell>
          <cell r="D258" t="str">
            <v>Gas GLP</v>
          </cell>
          <cell r="E258">
            <v>500000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C259" t="str">
            <v>2.3.7.1.05</v>
          </cell>
          <cell r="D259" t="str">
            <v>Aceites y Grasas</v>
          </cell>
          <cell r="E259">
            <v>3900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C260" t="str">
            <v>2.3.7.1.06</v>
          </cell>
          <cell r="D260" t="str">
            <v>Lubricantes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C261" t="str">
            <v>2.3.7.1.07</v>
          </cell>
          <cell r="D261" t="str">
            <v>Gas natural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C262" t="str">
            <v>2.3.7.1.99</v>
          </cell>
          <cell r="D262" t="str">
            <v>Otros combustibles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C263" t="str">
            <v>2.3.7.2</v>
          </cell>
          <cell r="D263" t="str">
            <v xml:space="preserve"> Productos Químicos y Conexos</v>
          </cell>
          <cell r="E263">
            <v>64000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C264" t="str">
            <v>2.3.7.2.01</v>
          </cell>
          <cell r="D264" t="str">
            <v>Productos explosivos y pirotecnia</v>
          </cell>
          <cell r="E264">
            <v>6000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C265" t="str">
            <v>2.3.7.2.02</v>
          </cell>
          <cell r="D265" t="str">
            <v>Productos fotoquínicos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C266" t="str">
            <v>2.3.7.2.03</v>
          </cell>
          <cell r="D266" t="str">
            <v>Productos quimicos de uso personal y de laboratorios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C267" t="str">
            <v>2.3.7.2.04</v>
          </cell>
          <cell r="D267" t="str">
            <v>Abonos y fertilizantes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C268" t="str">
            <v>2.3.7.2.05</v>
          </cell>
          <cell r="D268" t="str">
            <v>Insecticidas, fumigantes y otros</v>
          </cell>
          <cell r="E268">
            <v>25000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C269" t="str">
            <v>2.3.7.2.06</v>
          </cell>
          <cell r="D269" t="str">
            <v>Pinturas, lacas, barnices, diluyentes y absorbentes para pinturas</v>
          </cell>
          <cell r="E269">
            <v>3000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C270" t="str">
            <v>2.3.7.2.07</v>
          </cell>
          <cell r="D270" t="str">
            <v>Productos químicos para saneamiento de las aguas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C271" t="str">
            <v>2.3.7.2.99</v>
          </cell>
          <cell r="D271" t="str">
            <v>Otros productos quimicos y conexos</v>
          </cell>
          <cell r="E271">
            <v>30000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C272" t="str">
            <v>2.3.9</v>
          </cell>
          <cell r="D272" t="str">
            <v>PRODUCTOS Y UTILES VARIOS</v>
          </cell>
          <cell r="E272">
            <v>3487944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C273" t="str">
            <v>2.3.9.1</v>
          </cell>
          <cell r="D273" t="str">
            <v>Material para limpieza e higiene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C274" t="str">
            <v>2.3.9.1.01</v>
          </cell>
          <cell r="D274" t="str">
            <v>Material para limpieza e higiene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C275" t="str">
            <v>2.3.9.1.02</v>
          </cell>
          <cell r="D275" t="str">
            <v>Material para limpieza e higiene personal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C276" t="str">
            <v>2.3.9.2</v>
          </cell>
          <cell r="D276" t="str">
            <v>Utiles y materiales de escritorio, oficina, informática, escolares y de enseñanza</v>
          </cell>
          <cell r="E276">
            <v>900000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C277" t="str">
            <v>2.3.9.2.01</v>
          </cell>
          <cell r="D277" t="str">
            <v>Utiles y materiales de escritorio, oficina e informática</v>
          </cell>
          <cell r="E277">
            <v>850000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C278" t="str">
            <v>2.3.9.2.02</v>
          </cell>
          <cell r="D278" t="str">
            <v>Utiles y materiales escolares y de enseñanzas</v>
          </cell>
          <cell r="E278">
            <v>50000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C279" t="str">
            <v>2.3.9.3</v>
          </cell>
          <cell r="D279" t="str">
            <v>Utiles menores médico quirúrgico y de laboratorio</v>
          </cell>
          <cell r="E279">
            <v>5000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C280" t="str">
            <v>2.3.9.3.01</v>
          </cell>
          <cell r="D280" t="str">
            <v>Utiles menores medico quirúrgico y de laboratorio</v>
          </cell>
          <cell r="E280">
            <v>5000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C281" t="str">
            <v>2.3.9.4</v>
          </cell>
          <cell r="D281" t="str">
            <v>Utiles destinados a actividades deportivas, culturales y recreativas</v>
          </cell>
          <cell r="E281">
            <v>25000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C282" t="str">
            <v>2.3.9.4.01</v>
          </cell>
          <cell r="D282" t="str">
            <v>Utiles destinados a actividades deportivas, culturales y recreativas</v>
          </cell>
          <cell r="E282">
            <v>25000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C283" t="str">
            <v>2.3.9.5</v>
          </cell>
          <cell r="D283" t="str">
            <v>Utiles de cocina y comedor</v>
          </cell>
          <cell r="E283">
            <v>200000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C284" t="str">
            <v>2.3.9.5.01</v>
          </cell>
          <cell r="D284" t="str">
            <v>Utiles de cocina y comedor</v>
          </cell>
          <cell r="E284">
            <v>200000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C285" t="str">
            <v>2.3.9.6</v>
          </cell>
          <cell r="D285" t="str">
            <v>Productos eléctricos y afines</v>
          </cell>
          <cell r="E285">
            <v>1837944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C286" t="str">
            <v>2.3.9.6.01</v>
          </cell>
          <cell r="D286" t="str">
            <v>Productos electricos y afines</v>
          </cell>
          <cell r="E286">
            <v>1837944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C287" t="str">
            <v>2.3.9.7</v>
          </cell>
          <cell r="D287" t="str">
            <v>Productos y Utiles Veterinarios</v>
          </cell>
          <cell r="E287">
            <v>30000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C288" t="str">
            <v>2.3.9.7.01</v>
          </cell>
          <cell r="D288" t="str">
            <v>Productos y útiles veterinarios</v>
          </cell>
          <cell r="E288">
            <v>30000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C289" t="str">
            <v>2.3.9.8</v>
          </cell>
          <cell r="D289" t="str">
            <v>Respuestos y accesorios menores</v>
          </cell>
          <cell r="E289">
            <v>70000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C290" t="str">
            <v>2.3.9.8.01</v>
          </cell>
          <cell r="D290" t="str">
            <v>Repuestos</v>
          </cell>
          <cell r="E290">
            <v>50000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C291" t="str">
            <v>2.3.9.8.02</v>
          </cell>
          <cell r="D291" t="str">
            <v>Accesorios</v>
          </cell>
          <cell r="E291">
            <v>20000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C292" t="str">
            <v>2.3.9.9</v>
          </cell>
          <cell r="D292" t="str">
            <v>Productos y utiles no identificados procedentemente</v>
          </cell>
          <cell r="E292">
            <v>420000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C293" t="str">
            <v>2.3.9.9.01</v>
          </cell>
          <cell r="D293" t="str">
            <v>Productos y útiles varios n.i.p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C294" t="str">
            <v>2.3.9.9.02</v>
          </cell>
          <cell r="D294" t="str">
            <v>Bonos para utiles diversos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C295" t="str">
            <v>2.3.9.9.03</v>
          </cell>
          <cell r="D295" t="str">
            <v>Bonos para asistencia social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C296" t="str">
            <v>2.3.9.9.04</v>
          </cell>
          <cell r="D296" t="str">
            <v>Productos y Utiles de defensa y seguridad</v>
          </cell>
          <cell r="E296">
            <v>270000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C297" t="str">
            <v>2.3.9.9.05</v>
          </cell>
          <cell r="D297" t="str">
            <v>Productos y Utiles Diversos</v>
          </cell>
          <cell r="E297">
            <v>150000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C298">
            <v>2.4</v>
          </cell>
          <cell r="D298" t="str">
            <v>TRANSFERENCIAS CORRIENTES</v>
          </cell>
          <cell r="E298">
            <v>500000</v>
          </cell>
          <cell r="F298">
            <v>0</v>
          </cell>
          <cell r="G298">
            <v>408911.74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C299" t="str">
            <v>2.4.1</v>
          </cell>
          <cell r="D299" t="str">
            <v>TRANSFERENCIAS CORRIENTES AL SECTOR PRIVADO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C300" t="str">
            <v>2.4.1.1</v>
          </cell>
          <cell r="D300" t="str">
            <v>Prestaciones a la seguridad social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C301" t="str">
            <v>2.4.1.1.01</v>
          </cell>
          <cell r="D301" t="str">
            <v>Pensiones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C302" t="str">
            <v>2.4.1.1.02</v>
          </cell>
          <cell r="D302" t="str">
            <v>Jubilaciones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C303" t="str">
            <v>2.4.1.1.03</v>
          </cell>
          <cell r="D303" t="str">
            <v>Indemnización laboral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C304" t="str">
            <v>2.4.1.1.04</v>
          </cell>
          <cell r="D304" t="str">
            <v>Nuevas pensiones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C305" t="str">
            <v>2.4.1.1.05</v>
          </cell>
          <cell r="D305" t="str">
            <v>Pensiones a personal policial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C306" t="str">
            <v>2.4.1.1.06</v>
          </cell>
          <cell r="D306" t="str">
            <v>Pensiones para choferes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C307" t="str">
            <v>2.4.1.1.07</v>
          </cell>
          <cell r="D307" t="str">
            <v>Pensiones Solidarias de Régimen Subsidiado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C308" t="str">
            <v>2.4.1.2</v>
          </cell>
          <cell r="D308" t="str">
            <v>Ayuda y donacion a personas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C309" t="str">
            <v>2.4.1.2.01</v>
          </cell>
          <cell r="D309" t="str">
            <v>Ayuda y donaciones programadas a hogares y personas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C310" t="str">
            <v>2.4.1.2.02</v>
          </cell>
          <cell r="D310" t="str">
            <v>Ayuda y donaciones ocasionales a hogares y personas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C311" t="str">
            <v>2.4.1.5</v>
          </cell>
          <cell r="D311" t="str">
            <v>Transferencias corrientes del sector privado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C312" t="str">
            <v>2.4.1.5.01</v>
          </cell>
          <cell r="D312" t="str">
            <v>Transferencias corrientes del sector privado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C313" t="str">
            <v>2.4.1.6</v>
          </cell>
          <cell r="D313" t="str">
            <v>Transferencias corrientes ocasionales a asociaciones sin fines de lucro y partidos políticos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C314" t="str">
            <v>2.4.1.6.01</v>
          </cell>
          <cell r="D314" t="str">
            <v>Transferencias corrientes programadas a asociaciones sin fines de lucro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C315" t="str">
            <v>2.4.1.6.04</v>
          </cell>
          <cell r="D315" t="str">
            <v>Transferencias para investigación, innovación, fomento y desarrollo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C316" t="str">
            <v>2.4.1.6.05</v>
          </cell>
          <cell r="D316" t="str">
            <v>Transferencias corrientes ocasionales a asociaciones sin fines de lucro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2.4.7</v>
          </cell>
          <cell r="D317" t="str">
            <v>TRANSFERENCIAS CORRIENTES AL SECTOR EXTERNO</v>
          </cell>
          <cell r="E317">
            <v>500000</v>
          </cell>
          <cell r="F317">
            <v>0</v>
          </cell>
          <cell r="G317">
            <v>408911.74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2.4.7.2</v>
          </cell>
          <cell r="D318" t="str">
            <v>Transferencia corrientes a organismos internacionales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2.4.7.2.01</v>
          </cell>
          <cell r="D319" t="str">
            <v>Transferencia corrientes a organismos internacionales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2.4.7.3</v>
          </cell>
          <cell r="D320" t="str">
            <v>Transferencias corrientes al sector privado externo</v>
          </cell>
          <cell r="E320">
            <v>500000</v>
          </cell>
          <cell r="F320">
            <v>0</v>
          </cell>
          <cell r="G320">
            <v>408911.74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2.4.7.3.01</v>
          </cell>
          <cell r="D321" t="str">
            <v>Transferencias corrientes al sector privado externo</v>
          </cell>
          <cell r="E321">
            <v>500000</v>
          </cell>
          <cell r="F321">
            <v>0</v>
          </cell>
          <cell r="G321">
            <v>408911.74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>
            <v>2.6</v>
          </cell>
          <cell r="D322" t="str">
            <v>BIENES , MUEBLES, INMUEBLES E INTANGIBLES</v>
          </cell>
          <cell r="E322">
            <v>1896553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C323" t="str">
            <v>2.6.1</v>
          </cell>
          <cell r="D323" t="str">
            <v>MOBILIARIO Y EQUIPO</v>
          </cell>
          <cell r="E323">
            <v>52396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C324" t="str">
            <v>2.6.1.1</v>
          </cell>
          <cell r="D324" t="str">
            <v>Muebles y equipos de oficina y estanderia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C325" t="str">
            <v>2.6.1.1.01</v>
          </cell>
          <cell r="D325" t="str">
            <v>Muebles y equipos de oficina y estanderia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C326" t="str">
            <v>2.6.1.2</v>
          </cell>
          <cell r="D326" t="str">
            <v>Muebles de alojamiento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C327" t="str">
            <v>2.6.1.2.01</v>
          </cell>
          <cell r="D327" t="str">
            <v>Muebles de alojamiento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C328" t="str">
            <v>2.6.1.3</v>
          </cell>
          <cell r="D328" t="str">
            <v>Equipos de tecnologia de la información y comunicación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C329" t="str">
            <v>2.6.1.3.01</v>
          </cell>
          <cell r="D329" t="str">
            <v>Equipos de tecnologia de la información y comunicación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C330" t="str">
            <v>2.6.1.4</v>
          </cell>
          <cell r="D330" t="str">
            <v>Electrodomésticos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C331" t="str">
            <v>2.6.1.4.01</v>
          </cell>
          <cell r="D331" t="str">
            <v>Electrodomésticos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C332" t="str">
            <v>2.6.1.9</v>
          </cell>
          <cell r="D332" t="str">
            <v>Otros Mobiliarios y Equipos no Identificados Precedentemente</v>
          </cell>
          <cell r="E332">
            <v>52396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C333" t="str">
            <v>2.6.1.9.01</v>
          </cell>
          <cell r="D333" t="str">
            <v>Otros Mobiliarios y Equipos no Identificados Precedentemente</v>
          </cell>
          <cell r="E333">
            <v>52396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C334" t="str">
            <v>2.6.2</v>
          </cell>
          <cell r="D334" t="str">
            <v>MOBILIARIO Y EQUIPO AUDIOVISUAL, RECREATIVO Y EDUCACIONAL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C335" t="str">
            <v>2.6.2.1</v>
          </cell>
          <cell r="D335" t="str">
            <v>Equipos y aparatos audiovisuales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2.6.2.1.01</v>
          </cell>
          <cell r="D336" t="str">
            <v>Equipos y aparatos audiovisuales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2.6.2.2</v>
          </cell>
          <cell r="D337" t="str">
            <v>Aparatos deportivos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C338" t="str">
            <v>2.6.2.2.01</v>
          </cell>
          <cell r="D338" t="str">
            <v>Aparatos deportivos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2.6.2.3</v>
          </cell>
          <cell r="D339" t="str">
            <v>Cámaras fotograficas y de video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2.6.2.3.01</v>
          </cell>
          <cell r="D340" t="str">
            <v>Cámaras fotograficas y de video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2.6.2.4</v>
          </cell>
          <cell r="D341" t="str">
            <v>Mobiliario y equipo educacional y recreativo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2.6.2.4.01</v>
          </cell>
          <cell r="D342" t="str">
            <v>Mobiliario y equipo educacional y recreativo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2.6.3</v>
          </cell>
          <cell r="D343" t="str">
            <v xml:space="preserve">EQUIPO E INSTRUMENTAL, CIENTIFICO Y LABORATORIO </v>
          </cell>
          <cell r="E343">
            <v>90000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2.6.3.1</v>
          </cell>
          <cell r="D344" t="str">
            <v>Equipo médico y de laboratorio</v>
          </cell>
          <cell r="E344">
            <v>90000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 t="str">
            <v>2.6.3.1.01</v>
          </cell>
          <cell r="D345" t="str">
            <v>Equipo médico y de laboratorio</v>
          </cell>
          <cell r="E345">
            <v>90000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2.6.3.2</v>
          </cell>
          <cell r="D346" t="str">
            <v>Instrumental medico y de laboratio</v>
          </cell>
          <cell r="E346"/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 t="str">
            <v>2.6.3.2.01</v>
          </cell>
          <cell r="D347" t="str">
            <v>Instrumental medico y de laboratio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 t="str">
            <v>2.6.4</v>
          </cell>
          <cell r="D348" t="str">
            <v>VEHICULOS Y EQUIPO DE TRANSPORTE, TRACCION Y ELEVACION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C349" t="str">
            <v>2.6.4.1</v>
          </cell>
          <cell r="D349" t="str">
            <v>Automóviles y Camiones</v>
          </cell>
          <cell r="E349">
            <v>0</v>
          </cell>
          <cell r="F349"/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</row>
        <row r="350">
          <cell r="C350" t="str">
            <v>2.6.4.1.01</v>
          </cell>
          <cell r="D350" t="str">
            <v>Automóviles y Camiones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 t="str">
            <v>2.6.4.8</v>
          </cell>
          <cell r="D351" t="str">
            <v>Otros equipos de transporte</v>
          </cell>
          <cell r="E351">
            <v>0</v>
          </cell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</row>
        <row r="352">
          <cell r="C352" t="str">
            <v>2.6.4.8.01</v>
          </cell>
          <cell r="D352" t="str">
            <v>Otros equipos de transporte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C353" t="str">
            <v>2.6.5</v>
          </cell>
          <cell r="D353" t="str">
            <v>MAQUINARIA, OTROS EQUIPOS Y HERRAMIENTAS</v>
          </cell>
          <cell r="E353">
            <v>557404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C354" t="str">
            <v>2.6.5.1</v>
          </cell>
          <cell r="D354" t="str">
            <v>Maquinaria y Equipos Agropecuario</v>
          </cell>
          <cell r="E354">
            <v>9000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C355" t="str">
            <v>2.6.5.1.01</v>
          </cell>
          <cell r="D355" t="str">
            <v>Maquinaria y Equipos Agropecuario</v>
          </cell>
          <cell r="E355">
            <v>9000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C356" t="str">
            <v>2.6.5.2</v>
          </cell>
          <cell r="D356" t="str">
            <v>Maquinaria y equipo Industrial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C357" t="str">
            <v>2.6.5.2.01</v>
          </cell>
          <cell r="D357" t="str">
            <v>Maquinaria y equipo Industrial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2.6.5.2.02</v>
          </cell>
          <cell r="D358" t="str">
            <v>Maquinaria y equipo para el tratamiento y suministro de agua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2.6.5.3</v>
          </cell>
          <cell r="D359" t="str">
            <v>Maquinaria y equipo de construcción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2.6.5.3.01</v>
          </cell>
          <cell r="D360" t="str">
            <v>Maquinaria y equipo de construcción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2.6.5.4</v>
          </cell>
          <cell r="D361" t="str">
            <v>Sistemas  y equipo de climatización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2.6.5.4.01</v>
          </cell>
          <cell r="D362" t="str">
            <v>Sistemas  y equipo de climatización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2.6.5.5</v>
          </cell>
          <cell r="D363" t="str">
            <v>Equipo de comunicación, telecomunicaciones y señalización</v>
          </cell>
          <cell r="E363">
            <v>448404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2.6.5.5.01</v>
          </cell>
          <cell r="D364" t="str">
            <v>Equipo de comunicación, telecomunicaciones y señalización</v>
          </cell>
          <cell r="E364">
            <v>448404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2.6.5.6</v>
          </cell>
          <cell r="D365" t="str">
            <v xml:space="preserve">Equipo de generacion electrica 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C366" t="str">
            <v>2.6.5.6.01</v>
          </cell>
          <cell r="D366" t="str">
            <v xml:space="preserve">Equipo de generacion electrica 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2.6.5.7</v>
          </cell>
          <cell r="D367" t="str">
            <v>Maquinarias-herramientas</v>
          </cell>
          <cell r="E367">
            <v>80000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2.6.5.7.01</v>
          </cell>
          <cell r="D368" t="str">
            <v>Maquinarias-herramientas</v>
          </cell>
          <cell r="E368">
            <v>80000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2.6.5.8</v>
          </cell>
          <cell r="D369" t="str">
            <v>Otros equipos</v>
          </cell>
          <cell r="E369">
            <v>20000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2.6.5.8.01</v>
          </cell>
          <cell r="D370" t="str">
            <v>Otros equipos</v>
          </cell>
          <cell r="E370">
            <v>20000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C371" t="str">
            <v>2.6.6</v>
          </cell>
          <cell r="D371" t="str">
            <v>EQUIPOS DE DEFENSA Y SEGURIDAD</v>
          </cell>
          <cell r="E371">
            <v>1196753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C372" t="str">
            <v>2.6.6.1</v>
          </cell>
          <cell r="D372" t="str">
            <v>Equipos de defensa</v>
          </cell>
          <cell r="E372">
            <v>746753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2.6.6.1.01</v>
          </cell>
          <cell r="D373" t="str">
            <v>Equipos de defensa</v>
          </cell>
          <cell r="E373">
            <v>746753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C374" t="str">
            <v>2.6.6.2</v>
          </cell>
          <cell r="D374" t="str">
            <v>Equipos de Seguridad</v>
          </cell>
          <cell r="E374">
            <v>450000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C375" t="str">
            <v>2.6.6.2.01</v>
          </cell>
          <cell r="D375" t="str">
            <v>Equipos de Seguridad</v>
          </cell>
          <cell r="E375">
            <v>450000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C376" t="str">
            <v>2.6.7</v>
          </cell>
          <cell r="D376" t="str">
            <v>ACTIVOS BIOLOGICOS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C377" t="str">
            <v>2.6.7.9</v>
          </cell>
          <cell r="D377" t="str">
            <v>Semillas, cultivos, plantas y árboles  que generan productos  recurrentes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C378" t="str">
            <v>2.6.7.9.01</v>
          </cell>
          <cell r="D378" t="str">
            <v>Semillas, cultivos, plantas y árboles  que generan productos  recurrentes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C379" t="str">
            <v>2.6.8</v>
          </cell>
          <cell r="D379" t="str">
            <v>BIENES INTANGIBLES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C380" t="str">
            <v>2.6.8.3</v>
          </cell>
          <cell r="D380" t="str">
            <v>Programas de informática y base de datos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C381" t="str">
            <v>2.6.8.3.01</v>
          </cell>
          <cell r="D381" t="str">
            <v>Programas de informática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C382" t="str">
            <v>2.6.8.3.02</v>
          </cell>
          <cell r="D382" t="str">
            <v>Base de datos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C383" t="str">
            <v>2.6.8.8</v>
          </cell>
          <cell r="D383" t="str">
            <v>Licencias Informaticas e intelectuales, industriales y comerciales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2.6.8.8.01</v>
          </cell>
          <cell r="D384" t="str">
            <v>Licencias Informaticas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C385" t="str">
            <v>2.6.8.9</v>
          </cell>
          <cell r="D385" t="str">
            <v>Otros activos intangibles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2.6.8.9.01</v>
          </cell>
          <cell r="D386" t="str">
            <v>Otros activos intangibles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C387" t="str">
            <v>2.6.9</v>
          </cell>
          <cell r="D387" t="str">
            <v>EDIFICIOS, ESTRUCTURAS, TIERRAS, TERRENOS Y OBJETOS DE VALOR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C388" t="str">
            <v>2.6.9.1</v>
          </cell>
          <cell r="D388" t="str">
            <v>Edificios residenciales (viviendas)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C389" t="str">
            <v>2.6.9.1.01</v>
          </cell>
          <cell r="D389" t="str">
            <v>Edificios residenciales (viviendas)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C390" t="str">
            <v>2.6.9.1.02</v>
          </cell>
          <cell r="D390" t="str">
            <v>Adquisición de mejoras residenciales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C391" t="str">
            <v>2.6.9.2</v>
          </cell>
          <cell r="D391" t="str">
            <v>Edificios no residenciales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C392" t="str">
            <v>2.6.9.2.01</v>
          </cell>
          <cell r="D392" t="str">
            <v>Edificios no residenciales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C393" t="str">
            <v>2.6.9.9</v>
          </cell>
          <cell r="D393" t="str">
            <v>Otras estructuras y objetos de valor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C394" t="str">
            <v>2.6.9.9.01</v>
          </cell>
          <cell r="D394" t="str">
            <v>Otras estructuras y objetos de valor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C395">
            <v>2.7</v>
          </cell>
          <cell r="D395" t="str">
            <v>BIENES , MUEBLES, INMUEBLES E INTANGIBLES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C396" t="str">
            <v>2.7.1</v>
          </cell>
          <cell r="D396" t="str">
            <v>OBRAS EN EDIFICACIONES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C397" t="str">
            <v>2.7.1.2</v>
          </cell>
          <cell r="D397" t="str">
            <v>Obras para edificacion  no residencial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C398" t="str">
            <v>2.7.1.2.01</v>
          </cell>
          <cell r="D398" t="str">
            <v>Obras para edificacion  no residencial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2.7.1.5</v>
          </cell>
          <cell r="D399" t="str">
            <v>Supervisión e inspección de obras en edificaciones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2.7.1.5.01</v>
          </cell>
          <cell r="D400" t="str">
            <v>Supervisión e inspección de obras en edificaciones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showGridLines="0" tabSelected="1" zoomScale="85" zoomScaleNormal="85" workbookViewId="0">
      <pane xSplit="3" ySplit="14" topLeftCell="D75" activePane="bottomRight" state="frozen"/>
      <selection pane="topRight" activeCell="D1" sqref="D1"/>
      <selection pane="bottomLeft" activeCell="A15" sqref="A15"/>
      <selection pane="bottomRight" activeCell="B8" sqref="B8:H8"/>
    </sheetView>
  </sheetViews>
  <sheetFormatPr baseColWidth="10" defaultColWidth="9.125" defaultRowHeight="15" outlineLevelCol="1" x14ac:dyDescent="0.25"/>
  <cols>
    <col min="1" max="1" width="5.875" style="1" hidden="1" customWidth="1" outlineLevel="1"/>
    <col min="2" max="2" width="42.5" style="1" customWidth="1" collapsed="1"/>
    <col min="3" max="3" width="25" style="1" hidden="1" customWidth="1" outlineLevel="1"/>
    <col min="4" max="4" width="19.375" style="1" customWidth="1" collapsed="1"/>
    <col min="5" max="5" width="21.75" style="1" customWidth="1"/>
    <col min="6" max="6" width="18" style="1" customWidth="1"/>
    <col min="7" max="7" width="18.625" style="1" customWidth="1"/>
    <col min="8" max="8" width="23.75" style="1" customWidth="1"/>
    <col min="9" max="14" width="24.125" style="1" hidden="1" customWidth="1" outlineLevel="1"/>
    <col min="15" max="15" width="6" style="1" bestFit="1" customWidth="1" collapsed="1"/>
    <col min="16" max="19" width="6" style="1" bestFit="1" customWidth="1"/>
    <col min="20" max="21" width="7" style="1" bestFit="1" customWidth="1"/>
    <col min="22" max="251" width="9.125" style="1"/>
    <col min="252" max="252" width="49.25" style="1" bestFit="1" customWidth="1"/>
    <col min="253" max="253" width="25" style="1" customWidth="1"/>
    <col min="254" max="254" width="21.25" style="1" customWidth="1"/>
    <col min="255" max="255" width="16.25" style="1" bestFit="1" customWidth="1"/>
    <col min="256" max="256" width="17.875" style="1" bestFit="1" customWidth="1"/>
    <col min="257" max="257" width="18.625" style="1" bestFit="1" customWidth="1"/>
    <col min="258" max="261" width="17.375" style="1" bestFit="1" customWidth="1"/>
    <col min="262" max="262" width="17.375" style="1" customWidth="1"/>
    <col min="263" max="263" width="19.25" style="1" customWidth="1"/>
    <col min="264" max="264" width="17.625" style="1" bestFit="1" customWidth="1"/>
    <col min="265" max="265" width="18.25" style="1" customWidth="1"/>
    <col min="266" max="266" width="30.125" style="1" customWidth="1"/>
    <col min="267" max="267" width="19" style="1" customWidth="1"/>
    <col min="268" max="268" width="20" style="1" customWidth="1"/>
    <col min="269" max="269" width="16.625" style="1" customWidth="1"/>
    <col min="270" max="270" width="16.375" style="1" customWidth="1"/>
    <col min="271" max="275" width="6" style="1" bestFit="1" customWidth="1"/>
    <col min="276" max="277" width="7" style="1" bestFit="1" customWidth="1"/>
    <col min="278" max="507" width="9.125" style="1"/>
    <col min="508" max="508" width="49.25" style="1" bestFit="1" customWidth="1"/>
    <col min="509" max="509" width="25" style="1" customWidth="1"/>
    <col min="510" max="510" width="21.25" style="1" customWidth="1"/>
    <col min="511" max="511" width="16.25" style="1" bestFit="1" customWidth="1"/>
    <col min="512" max="512" width="17.875" style="1" bestFit="1" customWidth="1"/>
    <col min="513" max="513" width="18.625" style="1" bestFit="1" customWidth="1"/>
    <col min="514" max="517" width="17.375" style="1" bestFit="1" customWidth="1"/>
    <col min="518" max="518" width="17.375" style="1" customWidth="1"/>
    <col min="519" max="519" width="19.25" style="1" customWidth="1"/>
    <col min="520" max="520" width="17.625" style="1" bestFit="1" customWidth="1"/>
    <col min="521" max="521" width="18.25" style="1" customWidth="1"/>
    <col min="522" max="522" width="30.125" style="1" customWidth="1"/>
    <col min="523" max="523" width="19" style="1" customWidth="1"/>
    <col min="524" max="524" width="20" style="1" customWidth="1"/>
    <col min="525" max="525" width="16.625" style="1" customWidth="1"/>
    <col min="526" max="526" width="16.375" style="1" customWidth="1"/>
    <col min="527" max="531" width="6" style="1" bestFit="1" customWidth="1"/>
    <col min="532" max="533" width="7" style="1" bestFit="1" customWidth="1"/>
    <col min="534" max="763" width="9.125" style="1"/>
    <col min="764" max="764" width="49.25" style="1" bestFit="1" customWidth="1"/>
    <col min="765" max="765" width="25" style="1" customWidth="1"/>
    <col min="766" max="766" width="21.25" style="1" customWidth="1"/>
    <col min="767" max="767" width="16.25" style="1" bestFit="1" customWidth="1"/>
    <col min="768" max="768" width="17.875" style="1" bestFit="1" customWidth="1"/>
    <col min="769" max="769" width="18.625" style="1" bestFit="1" customWidth="1"/>
    <col min="770" max="773" width="17.375" style="1" bestFit="1" customWidth="1"/>
    <col min="774" max="774" width="17.375" style="1" customWidth="1"/>
    <col min="775" max="775" width="19.25" style="1" customWidth="1"/>
    <col min="776" max="776" width="17.625" style="1" bestFit="1" customWidth="1"/>
    <col min="777" max="777" width="18.25" style="1" customWidth="1"/>
    <col min="778" max="778" width="30.125" style="1" customWidth="1"/>
    <col min="779" max="779" width="19" style="1" customWidth="1"/>
    <col min="780" max="780" width="20" style="1" customWidth="1"/>
    <col min="781" max="781" width="16.625" style="1" customWidth="1"/>
    <col min="782" max="782" width="16.375" style="1" customWidth="1"/>
    <col min="783" max="787" width="6" style="1" bestFit="1" customWidth="1"/>
    <col min="788" max="789" width="7" style="1" bestFit="1" customWidth="1"/>
    <col min="790" max="1019" width="9.125" style="1"/>
    <col min="1020" max="1020" width="49.25" style="1" bestFit="1" customWidth="1"/>
    <col min="1021" max="1021" width="25" style="1" customWidth="1"/>
    <col min="1022" max="1022" width="21.25" style="1" customWidth="1"/>
    <col min="1023" max="1023" width="16.25" style="1" bestFit="1" customWidth="1"/>
    <col min="1024" max="1024" width="17.875" style="1" bestFit="1" customWidth="1"/>
    <col min="1025" max="1025" width="18.625" style="1" bestFit="1" customWidth="1"/>
    <col min="1026" max="1029" width="17.375" style="1" bestFit="1" customWidth="1"/>
    <col min="1030" max="1030" width="17.375" style="1" customWidth="1"/>
    <col min="1031" max="1031" width="19.25" style="1" customWidth="1"/>
    <col min="1032" max="1032" width="17.625" style="1" bestFit="1" customWidth="1"/>
    <col min="1033" max="1033" width="18.25" style="1" customWidth="1"/>
    <col min="1034" max="1034" width="30.125" style="1" customWidth="1"/>
    <col min="1035" max="1035" width="19" style="1" customWidth="1"/>
    <col min="1036" max="1036" width="20" style="1" customWidth="1"/>
    <col min="1037" max="1037" width="16.625" style="1" customWidth="1"/>
    <col min="1038" max="1038" width="16.375" style="1" customWidth="1"/>
    <col min="1039" max="1043" width="6" style="1" bestFit="1" customWidth="1"/>
    <col min="1044" max="1045" width="7" style="1" bestFit="1" customWidth="1"/>
    <col min="1046" max="1275" width="9.125" style="1"/>
    <col min="1276" max="1276" width="49.25" style="1" bestFit="1" customWidth="1"/>
    <col min="1277" max="1277" width="25" style="1" customWidth="1"/>
    <col min="1278" max="1278" width="21.25" style="1" customWidth="1"/>
    <col min="1279" max="1279" width="16.25" style="1" bestFit="1" customWidth="1"/>
    <col min="1280" max="1280" width="17.875" style="1" bestFit="1" customWidth="1"/>
    <col min="1281" max="1281" width="18.625" style="1" bestFit="1" customWidth="1"/>
    <col min="1282" max="1285" width="17.375" style="1" bestFit="1" customWidth="1"/>
    <col min="1286" max="1286" width="17.375" style="1" customWidth="1"/>
    <col min="1287" max="1287" width="19.25" style="1" customWidth="1"/>
    <col min="1288" max="1288" width="17.625" style="1" bestFit="1" customWidth="1"/>
    <col min="1289" max="1289" width="18.25" style="1" customWidth="1"/>
    <col min="1290" max="1290" width="30.125" style="1" customWidth="1"/>
    <col min="1291" max="1291" width="19" style="1" customWidth="1"/>
    <col min="1292" max="1292" width="20" style="1" customWidth="1"/>
    <col min="1293" max="1293" width="16.625" style="1" customWidth="1"/>
    <col min="1294" max="1294" width="16.375" style="1" customWidth="1"/>
    <col min="1295" max="1299" width="6" style="1" bestFit="1" customWidth="1"/>
    <col min="1300" max="1301" width="7" style="1" bestFit="1" customWidth="1"/>
    <col min="1302" max="1531" width="9.125" style="1"/>
    <col min="1532" max="1532" width="49.25" style="1" bestFit="1" customWidth="1"/>
    <col min="1533" max="1533" width="25" style="1" customWidth="1"/>
    <col min="1534" max="1534" width="21.25" style="1" customWidth="1"/>
    <col min="1535" max="1535" width="16.25" style="1" bestFit="1" customWidth="1"/>
    <col min="1536" max="1536" width="17.875" style="1" bestFit="1" customWidth="1"/>
    <col min="1537" max="1537" width="18.625" style="1" bestFit="1" customWidth="1"/>
    <col min="1538" max="1541" width="17.375" style="1" bestFit="1" customWidth="1"/>
    <col min="1542" max="1542" width="17.375" style="1" customWidth="1"/>
    <col min="1543" max="1543" width="19.25" style="1" customWidth="1"/>
    <col min="1544" max="1544" width="17.625" style="1" bestFit="1" customWidth="1"/>
    <col min="1545" max="1545" width="18.25" style="1" customWidth="1"/>
    <col min="1546" max="1546" width="30.125" style="1" customWidth="1"/>
    <col min="1547" max="1547" width="19" style="1" customWidth="1"/>
    <col min="1548" max="1548" width="20" style="1" customWidth="1"/>
    <col min="1549" max="1549" width="16.625" style="1" customWidth="1"/>
    <col min="1550" max="1550" width="16.375" style="1" customWidth="1"/>
    <col min="1551" max="1555" width="6" style="1" bestFit="1" customWidth="1"/>
    <col min="1556" max="1557" width="7" style="1" bestFit="1" customWidth="1"/>
    <col min="1558" max="1787" width="9.125" style="1"/>
    <col min="1788" max="1788" width="49.25" style="1" bestFit="1" customWidth="1"/>
    <col min="1789" max="1789" width="25" style="1" customWidth="1"/>
    <col min="1790" max="1790" width="21.25" style="1" customWidth="1"/>
    <col min="1791" max="1791" width="16.25" style="1" bestFit="1" customWidth="1"/>
    <col min="1792" max="1792" width="17.875" style="1" bestFit="1" customWidth="1"/>
    <col min="1793" max="1793" width="18.625" style="1" bestFit="1" customWidth="1"/>
    <col min="1794" max="1797" width="17.375" style="1" bestFit="1" customWidth="1"/>
    <col min="1798" max="1798" width="17.375" style="1" customWidth="1"/>
    <col min="1799" max="1799" width="19.25" style="1" customWidth="1"/>
    <col min="1800" max="1800" width="17.625" style="1" bestFit="1" customWidth="1"/>
    <col min="1801" max="1801" width="18.25" style="1" customWidth="1"/>
    <col min="1802" max="1802" width="30.125" style="1" customWidth="1"/>
    <col min="1803" max="1803" width="19" style="1" customWidth="1"/>
    <col min="1804" max="1804" width="20" style="1" customWidth="1"/>
    <col min="1805" max="1805" width="16.625" style="1" customWidth="1"/>
    <col min="1806" max="1806" width="16.375" style="1" customWidth="1"/>
    <col min="1807" max="1811" width="6" style="1" bestFit="1" customWidth="1"/>
    <col min="1812" max="1813" width="7" style="1" bestFit="1" customWidth="1"/>
    <col min="1814" max="2043" width="9.125" style="1"/>
    <col min="2044" max="2044" width="49.25" style="1" bestFit="1" customWidth="1"/>
    <col min="2045" max="2045" width="25" style="1" customWidth="1"/>
    <col min="2046" max="2046" width="21.25" style="1" customWidth="1"/>
    <col min="2047" max="2047" width="16.25" style="1" bestFit="1" customWidth="1"/>
    <col min="2048" max="2048" width="17.875" style="1" bestFit="1" customWidth="1"/>
    <col min="2049" max="2049" width="18.625" style="1" bestFit="1" customWidth="1"/>
    <col min="2050" max="2053" width="17.375" style="1" bestFit="1" customWidth="1"/>
    <col min="2054" max="2054" width="17.375" style="1" customWidth="1"/>
    <col min="2055" max="2055" width="19.25" style="1" customWidth="1"/>
    <col min="2056" max="2056" width="17.625" style="1" bestFit="1" customWidth="1"/>
    <col min="2057" max="2057" width="18.25" style="1" customWidth="1"/>
    <col min="2058" max="2058" width="30.125" style="1" customWidth="1"/>
    <col min="2059" max="2059" width="19" style="1" customWidth="1"/>
    <col min="2060" max="2060" width="20" style="1" customWidth="1"/>
    <col min="2061" max="2061" width="16.625" style="1" customWidth="1"/>
    <col min="2062" max="2062" width="16.375" style="1" customWidth="1"/>
    <col min="2063" max="2067" width="6" style="1" bestFit="1" customWidth="1"/>
    <col min="2068" max="2069" width="7" style="1" bestFit="1" customWidth="1"/>
    <col min="2070" max="2299" width="9.125" style="1"/>
    <col min="2300" max="2300" width="49.25" style="1" bestFit="1" customWidth="1"/>
    <col min="2301" max="2301" width="25" style="1" customWidth="1"/>
    <col min="2302" max="2302" width="21.25" style="1" customWidth="1"/>
    <col min="2303" max="2303" width="16.25" style="1" bestFit="1" customWidth="1"/>
    <col min="2304" max="2304" width="17.875" style="1" bestFit="1" customWidth="1"/>
    <col min="2305" max="2305" width="18.625" style="1" bestFit="1" customWidth="1"/>
    <col min="2306" max="2309" width="17.375" style="1" bestFit="1" customWidth="1"/>
    <col min="2310" max="2310" width="17.375" style="1" customWidth="1"/>
    <col min="2311" max="2311" width="19.25" style="1" customWidth="1"/>
    <col min="2312" max="2312" width="17.625" style="1" bestFit="1" customWidth="1"/>
    <col min="2313" max="2313" width="18.25" style="1" customWidth="1"/>
    <col min="2314" max="2314" width="30.125" style="1" customWidth="1"/>
    <col min="2315" max="2315" width="19" style="1" customWidth="1"/>
    <col min="2316" max="2316" width="20" style="1" customWidth="1"/>
    <col min="2317" max="2317" width="16.625" style="1" customWidth="1"/>
    <col min="2318" max="2318" width="16.375" style="1" customWidth="1"/>
    <col min="2319" max="2323" width="6" style="1" bestFit="1" customWidth="1"/>
    <col min="2324" max="2325" width="7" style="1" bestFit="1" customWidth="1"/>
    <col min="2326" max="2555" width="9.125" style="1"/>
    <col min="2556" max="2556" width="49.25" style="1" bestFit="1" customWidth="1"/>
    <col min="2557" max="2557" width="25" style="1" customWidth="1"/>
    <col min="2558" max="2558" width="21.25" style="1" customWidth="1"/>
    <col min="2559" max="2559" width="16.25" style="1" bestFit="1" customWidth="1"/>
    <col min="2560" max="2560" width="17.875" style="1" bestFit="1" customWidth="1"/>
    <col min="2561" max="2561" width="18.625" style="1" bestFit="1" customWidth="1"/>
    <col min="2562" max="2565" width="17.375" style="1" bestFit="1" customWidth="1"/>
    <col min="2566" max="2566" width="17.375" style="1" customWidth="1"/>
    <col min="2567" max="2567" width="19.25" style="1" customWidth="1"/>
    <col min="2568" max="2568" width="17.625" style="1" bestFit="1" customWidth="1"/>
    <col min="2569" max="2569" width="18.25" style="1" customWidth="1"/>
    <col min="2570" max="2570" width="30.125" style="1" customWidth="1"/>
    <col min="2571" max="2571" width="19" style="1" customWidth="1"/>
    <col min="2572" max="2572" width="20" style="1" customWidth="1"/>
    <col min="2573" max="2573" width="16.625" style="1" customWidth="1"/>
    <col min="2574" max="2574" width="16.375" style="1" customWidth="1"/>
    <col min="2575" max="2579" width="6" style="1" bestFit="1" customWidth="1"/>
    <col min="2580" max="2581" width="7" style="1" bestFit="1" customWidth="1"/>
    <col min="2582" max="2811" width="9.125" style="1"/>
    <col min="2812" max="2812" width="49.25" style="1" bestFit="1" customWidth="1"/>
    <col min="2813" max="2813" width="25" style="1" customWidth="1"/>
    <col min="2814" max="2814" width="21.25" style="1" customWidth="1"/>
    <col min="2815" max="2815" width="16.25" style="1" bestFit="1" customWidth="1"/>
    <col min="2816" max="2816" width="17.875" style="1" bestFit="1" customWidth="1"/>
    <col min="2817" max="2817" width="18.625" style="1" bestFit="1" customWidth="1"/>
    <col min="2818" max="2821" width="17.375" style="1" bestFit="1" customWidth="1"/>
    <col min="2822" max="2822" width="17.375" style="1" customWidth="1"/>
    <col min="2823" max="2823" width="19.25" style="1" customWidth="1"/>
    <col min="2824" max="2824" width="17.625" style="1" bestFit="1" customWidth="1"/>
    <col min="2825" max="2825" width="18.25" style="1" customWidth="1"/>
    <col min="2826" max="2826" width="30.125" style="1" customWidth="1"/>
    <col min="2827" max="2827" width="19" style="1" customWidth="1"/>
    <col min="2828" max="2828" width="20" style="1" customWidth="1"/>
    <col min="2829" max="2829" width="16.625" style="1" customWidth="1"/>
    <col min="2830" max="2830" width="16.375" style="1" customWidth="1"/>
    <col min="2831" max="2835" width="6" style="1" bestFit="1" customWidth="1"/>
    <col min="2836" max="2837" width="7" style="1" bestFit="1" customWidth="1"/>
    <col min="2838" max="3067" width="9.125" style="1"/>
    <col min="3068" max="3068" width="49.25" style="1" bestFit="1" customWidth="1"/>
    <col min="3069" max="3069" width="25" style="1" customWidth="1"/>
    <col min="3070" max="3070" width="21.25" style="1" customWidth="1"/>
    <col min="3071" max="3071" width="16.25" style="1" bestFit="1" customWidth="1"/>
    <col min="3072" max="3072" width="17.875" style="1" bestFit="1" customWidth="1"/>
    <col min="3073" max="3073" width="18.625" style="1" bestFit="1" customWidth="1"/>
    <col min="3074" max="3077" width="17.375" style="1" bestFit="1" customWidth="1"/>
    <col min="3078" max="3078" width="17.375" style="1" customWidth="1"/>
    <col min="3079" max="3079" width="19.25" style="1" customWidth="1"/>
    <col min="3080" max="3080" width="17.625" style="1" bestFit="1" customWidth="1"/>
    <col min="3081" max="3081" width="18.25" style="1" customWidth="1"/>
    <col min="3082" max="3082" width="30.125" style="1" customWidth="1"/>
    <col min="3083" max="3083" width="19" style="1" customWidth="1"/>
    <col min="3084" max="3084" width="20" style="1" customWidth="1"/>
    <col min="3085" max="3085" width="16.625" style="1" customWidth="1"/>
    <col min="3086" max="3086" width="16.375" style="1" customWidth="1"/>
    <col min="3087" max="3091" width="6" style="1" bestFit="1" customWidth="1"/>
    <col min="3092" max="3093" width="7" style="1" bestFit="1" customWidth="1"/>
    <col min="3094" max="3323" width="9.125" style="1"/>
    <col min="3324" max="3324" width="49.25" style="1" bestFit="1" customWidth="1"/>
    <col min="3325" max="3325" width="25" style="1" customWidth="1"/>
    <col min="3326" max="3326" width="21.25" style="1" customWidth="1"/>
    <col min="3327" max="3327" width="16.25" style="1" bestFit="1" customWidth="1"/>
    <col min="3328" max="3328" width="17.875" style="1" bestFit="1" customWidth="1"/>
    <col min="3329" max="3329" width="18.625" style="1" bestFit="1" customWidth="1"/>
    <col min="3330" max="3333" width="17.375" style="1" bestFit="1" customWidth="1"/>
    <col min="3334" max="3334" width="17.375" style="1" customWidth="1"/>
    <col min="3335" max="3335" width="19.25" style="1" customWidth="1"/>
    <col min="3336" max="3336" width="17.625" style="1" bestFit="1" customWidth="1"/>
    <col min="3337" max="3337" width="18.25" style="1" customWidth="1"/>
    <col min="3338" max="3338" width="30.125" style="1" customWidth="1"/>
    <col min="3339" max="3339" width="19" style="1" customWidth="1"/>
    <col min="3340" max="3340" width="20" style="1" customWidth="1"/>
    <col min="3341" max="3341" width="16.625" style="1" customWidth="1"/>
    <col min="3342" max="3342" width="16.375" style="1" customWidth="1"/>
    <col min="3343" max="3347" width="6" style="1" bestFit="1" customWidth="1"/>
    <col min="3348" max="3349" width="7" style="1" bestFit="1" customWidth="1"/>
    <col min="3350" max="3579" width="9.125" style="1"/>
    <col min="3580" max="3580" width="49.25" style="1" bestFit="1" customWidth="1"/>
    <col min="3581" max="3581" width="25" style="1" customWidth="1"/>
    <col min="3582" max="3582" width="21.25" style="1" customWidth="1"/>
    <col min="3583" max="3583" width="16.25" style="1" bestFit="1" customWidth="1"/>
    <col min="3584" max="3584" width="17.875" style="1" bestFit="1" customWidth="1"/>
    <col min="3585" max="3585" width="18.625" style="1" bestFit="1" customWidth="1"/>
    <col min="3586" max="3589" width="17.375" style="1" bestFit="1" customWidth="1"/>
    <col min="3590" max="3590" width="17.375" style="1" customWidth="1"/>
    <col min="3591" max="3591" width="19.25" style="1" customWidth="1"/>
    <col min="3592" max="3592" width="17.625" style="1" bestFit="1" customWidth="1"/>
    <col min="3593" max="3593" width="18.25" style="1" customWidth="1"/>
    <col min="3594" max="3594" width="30.125" style="1" customWidth="1"/>
    <col min="3595" max="3595" width="19" style="1" customWidth="1"/>
    <col min="3596" max="3596" width="20" style="1" customWidth="1"/>
    <col min="3597" max="3597" width="16.625" style="1" customWidth="1"/>
    <col min="3598" max="3598" width="16.375" style="1" customWidth="1"/>
    <col min="3599" max="3603" width="6" style="1" bestFit="1" customWidth="1"/>
    <col min="3604" max="3605" width="7" style="1" bestFit="1" customWidth="1"/>
    <col min="3606" max="3835" width="9.125" style="1"/>
    <col min="3836" max="3836" width="49.25" style="1" bestFit="1" customWidth="1"/>
    <col min="3837" max="3837" width="25" style="1" customWidth="1"/>
    <col min="3838" max="3838" width="21.25" style="1" customWidth="1"/>
    <col min="3839" max="3839" width="16.25" style="1" bestFit="1" customWidth="1"/>
    <col min="3840" max="3840" width="17.875" style="1" bestFit="1" customWidth="1"/>
    <col min="3841" max="3841" width="18.625" style="1" bestFit="1" customWidth="1"/>
    <col min="3842" max="3845" width="17.375" style="1" bestFit="1" customWidth="1"/>
    <col min="3846" max="3846" width="17.375" style="1" customWidth="1"/>
    <col min="3847" max="3847" width="19.25" style="1" customWidth="1"/>
    <col min="3848" max="3848" width="17.625" style="1" bestFit="1" customWidth="1"/>
    <col min="3849" max="3849" width="18.25" style="1" customWidth="1"/>
    <col min="3850" max="3850" width="30.125" style="1" customWidth="1"/>
    <col min="3851" max="3851" width="19" style="1" customWidth="1"/>
    <col min="3852" max="3852" width="20" style="1" customWidth="1"/>
    <col min="3853" max="3853" width="16.625" style="1" customWidth="1"/>
    <col min="3854" max="3854" width="16.375" style="1" customWidth="1"/>
    <col min="3855" max="3859" width="6" style="1" bestFit="1" customWidth="1"/>
    <col min="3860" max="3861" width="7" style="1" bestFit="1" customWidth="1"/>
    <col min="3862" max="4091" width="9.125" style="1"/>
    <col min="4092" max="4092" width="49.25" style="1" bestFit="1" customWidth="1"/>
    <col min="4093" max="4093" width="25" style="1" customWidth="1"/>
    <col min="4094" max="4094" width="21.25" style="1" customWidth="1"/>
    <col min="4095" max="4095" width="16.25" style="1" bestFit="1" customWidth="1"/>
    <col min="4096" max="4096" width="17.875" style="1" bestFit="1" customWidth="1"/>
    <col min="4097" max="4097" width="18.625" style="1" bestFit="1" customWidth="1"/>
    <col min="4098" max="4101" width="17.375" style="1" bestFit="1" customWidth="1"/>
    <col min="4102" max="4102" width="17.375" style="1" customWidth="1"/>
    <col min="4103" max="4103" width="19.25" style="1" customWidth="1"/>
    <col min="4104" max="4104" width="17.625" style="1" bestFit="1" customWidth="1"/>
    <col min="4105" max="4105" width="18.25" style="1" customWidth="1"/>
    <col min="4106" max="4106" width="30.125" style="1" customWidth="1"/>
    <col min="4107" max="4107" width="19" style="1" customWidth="1"/>
    <col min="4108" max="4108" width="20" style="1" customWidth="1"/>
    <col min="4109" max="4109" width="16.625" style="1" customWidth="1"/>
    <col min="4110" max="4110" width="16.375" style="1" customWidth="1"/>
    <col min="4111" max="4115" width="6" style="1" bestFit="1" customWidth="1"/>
    <col min="4116" max="4117" width="7" style="1" bestFit="1" customWidth="1"/>
    <col min="4118" max="4347" width="9.125" style="1"/>
    <col min="4348" max="4348" width="49.25" style="1" bestFit="1" customWidth="1"/>
    <col min="4349" max="4349" width="25" style="1" customWidth="1"/>
    <col min="4350" max="4350" width="21.25" style="1" customWidth="1"/>
    <col min="4351" max="4351" width="16.25" style="1" bestFit="1" customWidth="1"/>
    <col min="4352" max="4352" width="17.875" style="1" bestFit="1" customWidth="1"/>
    <col min="4353" max="4353" width="18.625" style="1" bestFit="1" customWidth="1"/>
    <col min="4354" max="4357" width="17.375" style="1" bestFit="1" customWidth="1"/>
    <col min="4358" max="4358" width="17.375" style="1" customWidth="1"/>
    <col min="4359" max="4359" width="19.25" style="1" customWidth="1"/>
    <col min="4360" max="4360" width="17.625" style="1" bestFit="1" customWidth="1"/>
    <col min="4361" max="4361" width="18.25" style="1" customWidth="1"/>
    <col min="4362" max="4362" width="30.125" style="1" customWidth="1"/>
    <col min="4363" max="4363" width="19" style="1" customWidth="1"/>
    <col min="4364" max="4364" width="20" style="1" customWidth="1"/>
    <col min="4365" max="4365" width="16.625" style="1" customWidth="1"/>
    <col min="4366" max="4366" width="16.375" style="1" customWidth="1"/>
    <col min="4367" max="4371" width="6" style="1" bestFit="1" customWidth="1"/>
    <col min="4372" max="4373" width="7" style="1" bestFit="1" customWidth="1"/>
    <col min="4374" max="4603" width="9.125" style="1"/>
    <col min="4604" max="4604" width="49.25" style="1" bestFit="1" customWidth="1"/>
    <col min="4605" max="4605" width="25" style="1" customWidth="1"/>
    <col min="4606" max="4606" width="21.25" style="1" customWidth="1"/>
    <col min="4607" max="4607" width="16.25" style="1" bestFit="1" customWidth="1"/>
    <col min="4608" max="4608" width="17.875" style="1" bestFit="1" customWidth="1"/>
    <col min="4609" max="4609" width="18.625" style="1" bestFit="1" customWidth="1"/>
    <col min="4610" max="4613" width="17.375" style="1" bestFit="1" customWidth="1"/>
    <col min="4614" max="4614" width="17.375" style="1" customWidth="1"/>
    <col min="4615" max="4615" width="19.25" style="1" customWidth="1"/>
    <col min="4616" max="4616" width="17.625" style="1" bestFit="1" customWidth="1"/>
    <col min="4617" max="4617" width="18.25" style="1" customWidth="1"/>
    <col min="4618" max="4618" width="30.125" style="1" customWidth="1"/>
    <col min="4619" max="4619" width="19" style="1" customWidth="1"/>
    <col min="4620" max="4620" width="20" style="1" customWidth="1"/>
    <col min="4621" max="4621" width="16.625" style="1" customWidth="1"/>
    <col min="4622" max="4622" width="16.375" style="1" customWidth="1"/>
    <col min="4623" max="4627" width="6" style="1" bestFit="1" customWidth="1"/>
    <col min="4628" max="4629" width="7" style="1" bestFit="1" customWidth="1"/>
    <col min="4630" max="4859" width="9.125" style="1"/>
    <col min="4860" max="4860" width="49.25" style="1" bestFit="1" customWidth="1"/>
    <col min="4861" max="4861" width="25" style="1" customWidth="1"/>
    <col min="4862" max="4862" width="21.25" style="1" customWidth="1"/>
    <col min="4863" max="4863" width="16.25" style="1" bestFit="1" customWidth="1"/>
    <col min="4864" max="4864" width="17.875" style="1" bestFit="1" customWidth="1"/>
    <col min="4865" max="4865" width="18.625" style="1" bestFit="1" customWidth="1"/>
    <col min="4866" max="4869" width="17.375" style="1" bestFit="1" customWidth="1"/>
    <col min="4870" max="4870" width="17.375" style="1" customWidth="1"/>
    <col min="4871" max="4871" width="19.25" style="1" customWidth="1"/>
    <col min="4872" max="4872" width="17.625" style="1" bestFit="1" customWidth="1"/>
    <col min="4873" max="4873" width="18.25" style="1" customWidth="1"/>
    <col min="4874" max="4874" width="30.125" style="1" customWidth="1"/>
    <col min="4875" max="4875" width="19" style="1" customWidth="1"/>
    <col min="4876" max="4876" width="20" style="1" customWidth="1"/>
    <col min="4877" max="4877" width="16.625" style="1" customWidth="1"/>
    <col min="4878" max="4878" width="16.375" style="1" customWidth="1"/>
    <col min="4879" max="4883" width="6" style="1" bestFit="1" customWidth="1"/>
    <col min="4884" max="4885" width="7" style="1" bestFit="1" customWidth="1"/>
    <col min="4886" max="5115" width="9.125" style="1"/>
    <col min="5116" max="5116" width="49.25" style="1" bestFit="1" customWidth="1"/>
    <col min="5117" max="5117" width="25" style="1" customWidth="1"/>
    <col min="5118" max="5118" width="21.25" style="1" customWidth="1"/>
    <col min="5119" max="5119" width="16.25" style="1" bestFit="1" customWidth="1"/>
    <col min="5120" max="5120" width="17.875" style="1" bestFit="1" customWidth="1"/>
    <col min="5121" max="5121" width="18.625" style="1" bestFit="1" customWidth="1"/>
    <col min="5122" max="5125" width="17.375" style="1" bestFit="1" customWidth="1"/>
    <col min="5126" max="5126" width="17.375" style="1" customWidth="1"/>
    <col min="5127" max="5127" width="19.25" style="1" customWidth="1"/>
    <col min="5128" max="5128" width="17.625" style="1" bestFit="1" customWidth="1"/>
    <col min="5129" max="5129" width="18.25" style="1" customWidth="1"/>
    <col min="5130" max="5130" width="30.125" style="1" customWidth="1"/>
    <col min="5131" max="5131" width="19" style="1" customWidth="1"/>
    <col min="5132" max="5132" width="20" style="1" customWidth="1"/>
    <col min="5133" max="5133" width="16.625" style="1" customWidth="1"/>
    <col min="5134" max="5134" width="16.375" style="1" customWidth="1"/>
    <col min="5135" max="5139" width="6" style="1" bestFit="1" customWidth="1"/>
    <col min="5140" max="5141" width="7" style="1" bestFit="1" customWidth="1"/>
    <col min="5142" max="5371" width="9.125" style="1"/>
    <col min="5372" max="5372" width="49.25" style="1" bestFit="1" customWidth="1"/>
    <col min="5373" max="5373" width="25" style="1" customWidth="1"/>
    <col min="5374" max="5374" width="21.25" style="1" customWidth="1"/>
    <col min="5375" max="5375" width="16.25" style="1" bestFit="1" customWidth="1"/>
    <col min="5376" max="5376" width="17.875" style="1" bestFit="1" customWidth="1"/>
    <col min="5377" max="5377" width="18.625" style="1" bestFit="1" customWidth="1"/>
    <col min="5378" max="5381" width="17.375" style="1" bestFit="1" customWidth="1"/>
    <col min="5382" max="5382" width="17.375" style="1" customWidth="1"/>
    <col min="5383" max="5383" width="19.25" style="1" customWidth="1"/>
    <col min="5384" max="5384" width="17.625" style="1" bestFit="1" customWidth="1"/>
    <col min="5385" max="5385" width="18.25" style="1" customWidth="1"/>
    <col min="5386" max="5386" width="30.125" style="1" customWidth="1"/>
    <col min="5387" max="5387" width="19" style="1" customWidth="1"/>
    <col min="5388" max="5388" width="20" style="1" customWidth="1"/>
    <col min="5389" max="5389" width="16.625" style="1" customWidth="1"/>
    <col min="5390" max="5390" width="16.375" style="1" customWidth="1"/>
    <col min="5391" max="5395" width="6" style="1" bestFit="1" customWidth="1"/>
    <col min="5396" max="5397" width="7" style="1" bestFit="1" customWidth="1"/>
    <col min="5398" max="5627" width="9.125" style="1"/>
    <col min="5628" max="5628" width="49.25" style="1" bestFit="1" customWidth="1"/>
    <col min="5629" max="5629" width="25" style="1" customWidth="1"/>
    <col min="5630" max="5630" width="21.25" style="1" customWidth="1"/>
    <col min="5631" max="5631" width="16.25" style="1" bestFit="1" customWidth="1"/>
    <col min="5632" max="5632" width="17.875" style="1" bestFit="1" customWidth="1"/>
    <col min="5633" max="5633" width="18.625" style="1" bestFit="1" customWidth="1"/>
    <col min="5634" max="5637" width="17.375" style="1" bestFit="1" customWidth="1"/>
    <col min="5638" max="5638" width="17.375" style="1" customWidth="1"/>
    <col min="5639" max="5639" width="19.25" style="1" customWidth="1"/>
    <col min="5640" max="5640" width="17.625" style="1" bestFit="1" customWidth="1"/>
    <col min="5641" max="5641" width="18.25" style="1" customWidth="1"/>
    <col min="5642" max="5642" width="30.125" style="1" customWidth="1"/>
    <col min="5643" max="5643" width="19" style="1" customWidth="1"/>
    <col min="5644" max="5644" width="20" style="1" customWidth="1"/>
    <col min="5645" max="5645" width="16.625" style="1" customWidth="1"/>
    <col min="5646" max="5646" width="16.375" style="1" customWidth="1"/>
    <col min="5647" max="5651" width="6" style="1" bestFit="1" customWidth="1"/>
    <col min="5652" max="5653" width="7" style="1" bestFit="1" customWidth="1"/>
    <col min="5654" max="5883" width="9.125" style="1"/>
    <col min="5884" max="5884" width="49.25" style="1" bestFit="1" customWidth="1"/>
    <col min="5885" max="5885" width="25" style="1" customWidth="1"/>
    <col min="5886" max="5886" width="21.25" style="1" customWidth="1"/>
    <col min="5887" max="5887" width="16.25" style="1" bestFit="1" customWidth="1"/>
    <col min="5888" max="5888" width="17.875" style="1" bestFit="1" customWidth="1"/>
    <col min="5889" max="5889" width="18.625" style="1" bestFit="1" customWidth="1"/>
    <col min="5890" max="5893" width="17.375" style="1" bestFit="1" customWidth="1"/>
    <col min="5894" max="5894" width="17.375" style="1" customWidth="1"/>
    <col min="5895" max="5895" width="19.25" style="1" customWidth="1"/>
    <col min="5896" max="5896" width="17.625" style="1" bestFit="1" customWidth="1"/>
    <col min="5897" max="5897" width="18.25" style="1" customWidth="1"/>
    <col min="5898" max="5898" width="30.125" style="1" customWidth="1"/>
    <col min="5899" max="5899" width="19" style="1" customWidth="1"/>
    <col min="5900" max="5900" width="20" style="1" customWidth="1"/>
    <col min="5901" max="5901" width="16.625" style="1" customWidth="1"/>
    <col min="5902" max="5902" width="16.375" style="1" customWidth="1"/>
    <col min="5903" max="5907" width="6" style="1" bestFit="1" customWidth="1"/>
    <col min="5908" max="5909" width="7" style="1" bestFit="1" customWidth="1"/>
    <col min="5910" max="6139" width="9.125" style="1"/>
    <col min="6140" max="6140" width="49.25" style="1" bestFit="1" customWidth="1"/>
    <col min="6141" max="6141" width="25" style="1" customWidth="1"/>
    <col min="6142" max="6142" width="21.25" style="1" customWidth="1"/>
    <col min="6143" max="6143" width="16.25" style="1" bestFit="1" customWidth="1"/>
    <col min="6144" max="6144" width="17.875" style="1" bestFit="1" customWidth="1"/>
    <col min="6145" max="6145" width="18.625" style="1" bestFit="1" customWidth="1"/>
    <col min="6146" max="6149" width="17.375" style="1" bestFit="1" customWidth="1"/>
    <col min="6150" max="6150" width="17.375" style="1" customWidth="1"/>
    <col min="6151" max="6151" width="19.25" style="1" customWidth="1"/>
    <col min="6152" max="6152" width="17.625" style="1" bestFit="1" customWidth="1"/>
    <col min="6153" max="6153" width="18.25" style="1" customWidth="1"/>
    <col min="6154" max="6154" width="30.125" style="1" customWidth="1"/>
    <col min="6155" max="6155" width="19" style="1" customWidth="1"/>
    <col min="6156" max="6156" width="20" style="1" customWidth="1"/>
    <col min="6157" max="6157" width="16.625" style="1" customWidth="1"/>
    <col min="6158" max="6158" width="16.375" style="1" customWidth="1"/>
    <col min="6159" max="6163" width="6" style="1" bestFit="1" customWidth="1"/>
    <col min="6164" max="6165" width="7" style="1" bestFit="1" customWidth="1"/>
    <col min="6166" max="6395" width="9.125" style="1"/>
    <col min="6396" max="6396" width="49.25" style="1" bestFit="1" customWidth="1"/>
    <col min="6397" max="6397" width="25" style="1" customWidth="1"/>
    <col min="6398" max="6398" width="21.25" style="1" customWidth="1"/>
    <col min="6399" max="6399" width="16.25" style="1" bestFit="1" customWidth="1"/>
    <col min="6400" max="6400" width="17.875" style="1" bestFit="1" customWidth="1"/>
    <col min="6401" max="6401" width="18.625" style="1" bestFit="1" customWidth="1"/>
    <col min="6402" max="6405" width="17.375" style="1" bestFit="1" customWidth="1"/>
    <col min="6406" max="6406" width="17.375" style="1" customWidth="1"/>
    <col min="6407" max="6407" width="19.25" style="1" customWidth="1"/>
    <col min="6408" max="6408" width="17.625" style="1" bestFit="1" customWidth="1"/>
    <col min="6409" max="6409" width="18.25" style="1" customWidth="1"/>
    <col min="6410" max="6410" width="30.125" style="1" customWidth="1"/>
    <col min="6411" max="6411" width="19" style="1" customWidth="1"/>
    <col min="6412" max="6412" width="20" style="1" customWidth="1"/>
    <col min="6413" max="6413" width="16.625" style="1" customWidth="1"/>
    <col min="6414" max="6414" width="16.375" style="1" customWidth="1"/>
    <col min="6415" max="6419" width="6" style="1" bestFit="1" customWidth="1"/>
    <col min="6420" max="6421" width="7" style="1" bestFit="1" customWidth="1"/>
    <col min="6422" max="6651" width="9.125" style="1"/>
    <col min="6652" max="6652" width="49.25" style="1" bestFit="1" customWidth="1"/>
    <col min="6653" max="6653" width="25" style="1" customWidth="1"/>
    <col min="6654" max="6654" width="21.25" style="1" customWidth="1"/>
    <col min="6655" max="6655" width="16.25" style="1" bestFit="1" customWidth="1"/>
    <col min="6656" max="6656" width="17.875" style="1" bestFit="1" customWidth="1"/>
    <col min="6657" max="6657" width="18.625" style="1" bestFit="1" customWidth="1"/>
    <col min="6658" max="6661" width="17.375" style="1" bestFit="1" customWidth="1"/>
    <col min="6662" max="6662" width="17.375" style="1" customWidth="1"/>
    <col min="6663" max="6663" width="19.25" style="1" customWidth="1"/>
    <col min="6664" max="6664" width="17.625" style="1" bestFit="1" customWidth="1"/>
    <col min="6665" max="6665" width="18.25" style="1" customWidth="1"/>
    <col min="6666" max="6666" width="30.125" style="1" customWidth="1"/>
    <col min="6667" max="6667" width="19" style="1" customWidth="1"/>
    <col min="6668" max="6668" width="20" style="1" customWidth="1"/>
    <col min="6669" max="6669" width="16.625" style="1" customWidth="1"/>
    <col min="6670" max="6670" width="16.375" style="1" customWidth="1"/>
    <col min="6671" max="6675" width="6" style="1" bestFit="1" customWidth="1"/>
    <col min="6676" max="6677" width="7" style="1" bestFit="1" customWidth="1"/>
    <col min="6678" max="6907" width="9.125" style="1"/>
    <col min="6908" max="6908" width="49.25" style="1" bestFit="1" customWidth="1"/>
    <col min="6909" max="6909" width="25" style="1" customWidth="1"/>
    <col min="6910" max="6910" width="21.25" style="1" customWidth="1"/>
    <col min="6911" max="6911" width="16.25" style="1" bestFit="1" customWidth="1"/>
    <col min="6912" max="6912" width="17.875" style="1" bestFit="1" customWidth="1"/>
    <col min="6913" max="6913" width="18.625" style="1" bestFit="1" customWidth="1"/>
    <col min="6914" max="6917" width="17.375" style="1" bestFit="1" customWidth="1"/>
    <col min="6918" max="6918" width="17.375" style="1" customWidth="1"/>
    <col min="6919" max="6919" width="19.25" style="1" customWidth="1"/>
    <col min="6920" max="6920" width="17.625" style="1" bestFit="1" customWidth="1"/>
    <col min="6921" max="6921" width="18.25" style="1" customWidth="1"/>
    <col min="6922" max="6922" width="30.125" style="1" customWidth="1"/>
    <col min="6923" max="6923" width="19" style="1" customWidth="1"/>
    <col min="6924" max="6924" width="20" style="1" customWidth="1"/>
    <col min="6925" max="6925" width="16.625" style="1" customWidth="1"/>
    <col min="6926" max="6926" width="16.375" style="1" customWidth="1"/>
    <col min="6927" max="6931" width="6" style="1" bestFit="1" customWidth="1"/>
    <col min="6932" max="6933" width="7" style="1" bestFit="1" customWidth="1"/>
    <col min="6934" max="7163" width="9.125" style="1"/>
    <col min="7164" max="7164" width="49.25" style="1" bestFit="1" customWidth="1"/>
    <col min="7165" max="7165" width="25" style="1" customWidth="1"/>
    <col min="7166" max="7166" width="21.25" style="1" customWidth="1"/>
    <col min="7167" max="7167" width="16.25" style="1" bestFit="1" customWidth="1"/>
    <col min="7168" max="7168" width="17.875" style="1" bestFit="1" customWidth="1"/>
    <col min="7169" max="7169" width="18.625" style="1" bestFit="1" customWidth="1"/>
    <col min="7170" max="7173" width="17.375" style="1" bestFit="1" customWidth="1"/>
    <col min="7174" max="7174" width="17.375" style="1" customWidth="1"/>
    <col min="7175" max="7175" width="19.25" style="1" customWidth="1"/>
    <col min="7176" max="7176" width="17.625" style="1" bestFit="1" customWidth="1"/>
    <col min="7177" max="7177" width="18.25" style="1" customWidth="1"/>
    <col min="7178" max="7178" width="30.125" style="1" customWidth="1"/>
    <col min="7179" max="7179" width="19" style="1" customWidth="1"/>
    <col min="7180" max="7180" width="20" style="1" customWidth="1"/>
    <col min="7181" max="7181" width="16.625" style="1" customWidth="1"/>
    <col min="7182" max="7182" width="16.375" style="1" customWidth="1"/>
    <col min="7183" max="7187" width="6" style="1" bestFit="1" customWidth="1"/>
    <col min="7188" max="7189" width="7" style="1" bestFit="1" customWidth="1"/>
    <col min="7190" max="7419" width="9.125" style="1"/>
    <col min="7420" max="7420" width="49.25" style="1" bestFit="1" customWidth="1"/>
    <col min="7421" max="7421" width="25" style="1" customWidth="1"/>
    <col min="7422" max="7422" width="21.25" style="1" customWidth="1"/>
    <col min="7423" max="7423" width="16.25" style="1" bestFit="1" customWidth="1"/>
    <col min="7424" max="7424" width="17.875" style="1" bestFit="1" customWidth="1"/>
    <col min="7425" max="7425" width="18.625" style="1" bestFit="1" customWidth="1"/>
    <col min="7426" max="7429" width="17.375" style="1" bestFit="1" customWidth="1"/>
    <col min="7430" max="7430" width="17.375" style="1" customWidth="1"/>
    <col min="7431" max="7431" width="19.25" style="1" customWidth="1"/>
    <col min="7432" max="7432" width="17.625" style="1" bestFit="1" customWidth="1"/>
    <col min="7433" max="7433" width="18.25" style="1" customWidth="1"/>
    <col min="7434" max="7434" width="30.125" style="1" customWidth="1"/>
    <col min="7435" max="7435" width="19" style="1" customWidth="1"/>
    <col min="7436" max="7436" width="20" style="1" customWidth="1"/>
    <col min="7437" max="7437" width="16.625" style="1" customWidth="1"/>
    <col min="7438" max="7438" width="16.375" style="1" customWidth="1"/>
    <col min="7439" max="7443" width="6" style="1" bestFit="1" customWidth="1"/>
    <col min="7444" max="7445" width="7" style="1" bestFit="1" customWidth="1"/>
    <col min="7446" max="7675" width="9.125" style="1"/>
    <col min="7676" max="7676" width="49.25" style="1" bestFit="1" customWidth="1"/>
    <col min="7677" max="7677" width="25" style="1" customWidth="1"/>
    <col min="7678" max="7678" width="21.25" style="1" customWidth="1"/>
    <col min="7679" max="7679" width="16.25" style="1" bestFit="1" customWidth="1"/>
    <col min="7680" max="7680" width="17.875" style="1" bestFit="1" customWidth="1"/>
    <col min="7681" max="7681" width="18.625" style="1" bestFit="1" customWidth="1"/>
    <col min="7682" max="7685" width="17.375" style="1" bestFit="1" customWidth="1"/>
    <col min="7686" max="7686" width="17.375" style="1" customWidth="1"/>
    <col min="7687" max="7687" width="19.25" style="1" customWidth="1"/>
    <col min="7688" max="7688" width="17.625" style="1" bestFit="1" customWidth="1"/>
    <col min="7689" max="7689" width="18.25" style="1" customWidth="1"/>
    <col min="7690" max="7690" width="30.125" style="1" customWidth="1"/>
    <col min="7691" max="7691" width="19" style="1" customWidth="1"/>
    <col min="7692" max="7692" width="20" style="1" customWidth="1"/>
    <col min="7693" max="7693" width="16.625" style="1" customWidth="1"/>
    <col min="7694" max="7694" width="16.375" style="1" customWidth="1"/>
    <col min="7695" max="7699" width="6" style="1" bestFit="1" customWidth="1"/>
    <col min="7700" max="7701" width="7" style="1" bestFit="1" customWidth="1"/>
    <col min="7702" max="7931" width="9.125" style="1"/>
    <col min="7932" max="7932" width="49.25" style="1" bestFit="1" customWidth="1"/>
    <col min="7933" max="7933" width="25" style="1" customWidth="1"/>
    <col min="7934" max="7934" width="21.25" style="1" customWidth="1"/>
    <col min="7935" max="7935" width="16.25" style="1" bestFit="1" customWidth="1"/>
    <col min="7936" max="7936" width="17.875" style="1" bestFit="1" customWidth="1"/>
    <col min="7937" max="7937" width="18.625" style="1" bestFit="1" customWidth="1"/>
    <col min="7938" max="7941" width="17.375" style="1" bestFit="1" customWidth="1"/>
    <col min="7942" max="7942" width="17.375" style="1" customWidth="1"/>
    <col min="7943" max="7943" width="19.25" style="1" customWidth="1"/>
    <col min="7944" max="7944" width="17.625" style="1" bestFit="1" customWidth="1"/>
    <col min="7945" max="7945" width="18.25" style="1" customWidth="1"/>
    <col min="7946" max="7946" width="30.125" style="1" customWidth="1"/>
    <col min="7947" max="7947" width="19" style="1" customWidth="1"/>
    <col min="7948" max="7948" width="20" style="1" customWidth="1"/>
    <col min="7949" max="7949" width="16.625" style="1" customWidth="1"/>
    <col min="7950" max="7950" width="16.375" style="1" customWidth="1"/>
    <col min="7951" max="7955" width="6" style="1" bestFit="1" customWidth="1"/>
    <col min="7956" max="7957" width="7" style="1" bestFit="1" customWidth="1"/>
    <col min="7958" max="8187" width="9.125" style="1"/>
    <col min="8188" max="8188" width="49.25" style="1" bestFit="1" customWidth="1"/>
    <col min="8189" max="8189" width="25" style="1" customWidth="1"/>
    <col min="8190" max="8190" width="21.25" style="1" customWidth="1"/>
    <col min="8191" max="8191" width="16.25" style="1" bestFit="1" customWidth="1"/>
    <col min="8192" max="8192" width="17.875" style="1" bestFit="1" customWidth="1"/>
    <col min="8193" max="8193" width="18.625" style="1" bestFit="1" customWidth="1"/>
    <col min="8194" max="8197" width="17.375" style="1" bestFit="1" customWidth="1"/>
    <col min="8198" max="8198" width="17.375" style="1" customWidth="1"/>
    <col min="8199" max="8199" width="19.25" style="1" customWidth="1"/>
    <col min="8200" max="8200" width="17.625" style="1" bestFit="1" customWidth="1"/>
    <col min="8201" max="8201" width="18.25" style="1" customWidth="1"/>
    <col min="8202" max="8202" width="30.125" style="1" customWidth="1"/>
    <col min="8203" max="8203" width="19" style="1" customWidth="1"/>
    <col min="8204" max="8204" width="20" style="1" customWidth="1"/>
    <col min="8205" max="8205" width="16.625" style="1" customWidth="1"/>
    <col min="8206" max="8206" width="16.375" style="1" customWidth="1"/>
    <col min="8207" max="8211" width="6" style="1" bestFit="1" customWidth="1"/>
    <col min="8212" max="8213" width="7" style="1" bestFit="1" customWidth="1"/>
    <col min="8214" max="8443" width="9.125" style="1"/>
    <col min="8444" max="8444" width="49.25" style="1" bestFit="1" customWidth="1"/>
    <col min="8445" max="8445" width="25" style="1" customWidth="1"/>
    <col min="8446" max="8446" width="21.25" style="1" customWidth="1"/>
    <col min="8447" max="8447" width="16.25" style="1" bestFit="1" customWidth="1"/>
    <col min="8448" max="8448" width="17.875" style="1" bestFit="1" customWidth="1"/>
    <col min="8449" max="8449" width="18.625" style="1" bestFit="1" customWidth="1"/>
    <col min="8450" max="8453" width="17.375" style="1" bestFit="1" customWidth="1"/>
    <col min="8454" max="8454" width="17.375" style="1" customWidth="1"/>
    <col min="8455" max="8455" width="19.25" style="1" customWidth="1"/>
    <col min="8456" max="8456" width="17.625" style="1" bestFit="1" customWidth="1"/>
    <col min="8457" max="8457" width="18.25" style="1" customWidth="1"/>
    <col min="8458" max="8458" width="30.125" style="1" customWidth="1"/>
    <col min="8459" max="8459" width="19" style="1" customWidth="1"/>
    <col min="8460" max="8460" width="20" style="1" customWidth="1"/>
    <col min="8461" max="8461" width="16.625" style="1" customWidth="1"/>
    <col min="8462" max="8462" width="16.375" style="1" customWidth="1"/>
    <col min="8463" max="8467" width="6" style="1" bestFit="1" customWidth="1"/>
    <col min="8468" max="8469" width="7" style="1" bestFit="1" customWidth="1"/>
    <col min="8470" max="8699" width="9.125" style="1"/>
    <col min="8700" max="8700" width="49.25" style="1" bestFit="1" customWidth="1"/>
    <col min="8701" max="8701" width="25" style="1" customWidth="1"/>
    <col min="8702" max="8702" width="21.25" style="1" customWidth="1"/>
    <col min="8703" max="8703" width="16.25" style="1" bestFit="1" customWidth="1"/>
    <col min="8704" max="8704" width="17.875" style="1" bestFit="1" customWidth="1"/>
    <col min="8705" max="8705" width="18.625" style="1" bestFit="1" customWidth="1"/>
    <col min="8706" max="8709" width="17.375" style="1" bestFit="1" customWidth="1"/>
    <col min="8710" max="8710" width="17.375" style="1" customWidth="1"/>
    <col min="8711" max="8711" width="19.25" style="1" customWidth="1"/>
    <col min="8712" max="8712" width="17.625" style="1" bestFit="1" customWidth="1"/>
    <col min="8713" max="8713" width="18.25" style="1" customWidth="1"/>
    <col min="8714" max="8714" width="30.125" style="1" customWidth="1"/>
    <col min="8715" max="8715" width="19" style="1" customWidth="1"/>
    <col min="8716" max="8716" width="20" style="1" customWidth="1"/>
    <col min="8717" max="8717" width="16.625" style="1" customWidth="1"/>
    <col min="8718" max="8718" width="16.375" style="1" customWidth="1"/>
    <col min="8719" max="8723" width="6" style="1" bestFit="1" customWidth="1"/>
    <col min="8724" max="8725" width="7" style="1" bestFit="1" customWidth="1"/>
    <col min="8726" max="8955" width="9.125" style="1"/>
    <col min="8956" max="8956" width="49.25" style="1" bestFit="1" customWidth="1"/>
    <col min="8957" max="8957" width="25" style="1" customWidth="1"/>
    <col min="8958" max="8958" width="21.25" style="1" customWidth="1"/>
    <col min="8959" max="8959" width="16.25" style="1" bestFit="1" customWidth="1"/>
    <col min="8960" max="8960" width="17.875" style="1" bestFit="1" customWidth="1"/>
    <col min="8961" max="8961" width="18.625" style="1" bestFit="1" customWidth="1"/>
    <col min="8962" max="8965" width="17.375" style="1" bestFit="1" customWidth="1"/>
    <col min="8966" max="8966" width="17.375" style="1" customWidth="1"/>
    <col min="8967" max="8967" width="19.25" style="1" customWidth="1"/>
    <col min="8968" max="8968" width="17.625" style="1" bestFit="1" customWidth="1"/>
    <col min="8969" max="8969" width="18.25" style="1" customWidth="1"/>
    <col min="8970" max="8970" width="30.125" style="1" customWidth="1"/>
    <col min="8971" max="8971" width="19" style="1" customWidth="1"/>
    <col min="8972" max="8972" width="20" style="1" customWidth="1"/>
    <col min="8973" max="8973" width="16.625" style="1" customWidth="1"/>
    <col min="8974" max="8974" width="16.375" style="1" customWidth="1"/>
    <col min="8975" max="8979" width="6" style="1" bestFit="1" customWidth="1"/>
    <col min="8980" max="8981" width="7" style="1" bestFit="1" customWidth="1"/>
    <col min="8982" max="9211" width="9.125" style="1"/>
    <col min="9212" max="9212" width="49.25" style="1" bestFit="1" customWidth="1"/>
    <col min="9213" max="9213" width="25" style="1" customWidth="1"/>
    <col min="9214" max="9214" width="21.25" style="1" customWidth="1"/>
    <col min="9215" max="9215" width="16.25" style="1" bestFit="1" customWidth="1"/>
    <col min="9216" max="9216" width="17.875" style="1" bestFit="1" customWidth="1"/>
    <col min="9217" max="9217" width="18.625" style="1" bestFit="1" customWidth="1"/>
    <col min="9218" max="9221" width="17.375" style="1" bestFit="1" customWidth="1"/>
    <col min="9222" max="9222" width="17.375" style="1" customWidth="1"/>
    <col min="9223" max="9223" width="19.25" style="1" customWidth="1"/>
    <col min="9224" max="9224" width="17.625" style="1" bestFit="1" customWidth="1"/>
    <col min="9225" max="9225" width="18.25" style="1" customWidth="1"/>
    <col min="9226" max="9226" width="30.125" style="1" customWidth="1"/>
    <col min="9227" max="9227" width="19" style="1" customWidth="1"/>
    <col min="9228" max="9228" width="20" style="1" customWidth="1"/>
    <col min="9229" max="9229" width="16.625" style="1" customWidth="1"/>
    <col min="9230" max="9230" width="16.375" style="1" customWidth="1"/>
    <col min="9231" max="9235" width="6" style="1" bestFit="1" customWidth="1"/>
    <col min="9236" max="9237" width="7" style="1" bestFit="1" customWidth="1"/>
    <col min="9238" max="9467" width="9.125" style="1"/>
    <col min="9468" max="9468" width="49.25" style="1" bestFit="1" customWidth="1"/>
    <col min="9469" max="9469" width="25" style="1" customWidth="1"/>
    <col min="9470" max="9470" width="21.25" style="1" customWidth="1"/>
    <col min="9471" max="9471" width="16.25" style="1" bestFit="1" customWidth="1"/>
    <col min="9472" max="9472" width="17.875" style="1" bestFit="1" customWidth="1"/>
    <col min="9473" max="9473" width="18.625" style="1" bestFit="1" customWidth="1"/>
    <col min="9474" max="9477" width="17.375" style="1" bestFit="1" customWidth="1"/>
    <col min="9478" max="9478" width="17.375" style="1" customWidth="1"/>
    <col min="9479" max="9479" width="19.25" style="1" customWidth="1"/>
    <col min="9480" max="9480" width="17.625" style="1" bestFit="1" customWidth="1"/>
    <col min="9481" max="9481" width="18.25" style="1" customWidth="1"/>
    <col min="9482" max="9482" width="30.125" style="1" customWidth="1"/>
    <col min="9483" max="9483" width="19" style="1" customWidth="1"/>
    <col min="9484" max="9484" width="20" style="1" customWidth="1"/>
    <col min="9485" max="9485" width="16.625" style="1" customWidth="1"/>
    <col min="9486" max="9486" width="16.375" style="1" customWidth="1"/>
    <col min="9487" max="9491" width="6" style="1" bestFit="1" customWidth="1"/>
    <col min="9492" max="9493" width="7" style="1" bestFit="1" customWidth="1"/>
    <col min="9494" max="9723" width="9.125" style="1"/>
    <col min="9724" max="9724" width="49.25" style="1" bestFit="1" customWidth="1"/>
    <col min="9725" max="9725" width="25" style="1" customWidth="1"/>
    <col min="9726" max="9726" width="21.25" style="1" customWidth="1"/>
    <col min="9727" max="9727" width="16.25" style="1" bestFit="1" customWidth="1"/>
    <col min="9728" max="9728" width="17.875" style="1" bestFit="1" customWidth="1"/>
    <col min="9729" max="9729" width="18.625" style="1" bestFit="1" customWidth="1"/>
    <col min="9730" max="9733" width="17.375" style="1" bestFit="1" customWidth="1"/>
    <col min="9734" max="9734" width="17.375" style="1" customWidth="1"/>
    <col min="9735" max="9735" width="19.25" style="1" customWidth="1"/>
    <col min="9736" max="9736" width="17.625" style="1" bestFit="1" customWidth="1"/>
    <col min="9737" max="9737" width="18.25" style="1" customWidth="1"/>
    <col min="9738" max="9738" width="30.125" style="1" customWidth="1"/>
    <col min="9739" max="9739" width="19" style="1" customWidth="1"/>
    <col min="9740" max="9740" width="20" style="1" customWidth="1"/>
    <col min="9741" max="9741" width="16.625" style="1" customWidth="1"/>
    <col min="9742" max="9742" width="16.375" style="1" customWidth="1"/>
    <col min="9743" max="9747" width="6" style="1" bestFit="1" customWidth="1"/>
    <col min="9748" max="9749" width="7" style="1" bestFit="1" customWidth="1"/>
    <col min="9750" max="9979" width="9.125" style="1"/>
    <col min="9980" max="9980" width="49.25" style="1" bestFit="1" customWidth="1"/>
    <col min="9981" max="9981" width="25" style="1" customWidth="1"/>
    <col min="9982" max="9982" width="21.25" style="1" customWidth="1"/>
    <col min="9983" max="9983" width="16.25" style="1" bestFit="1" customWidth="1"/>
    <col min="9984" max="9984" width="17.875" style="1" bestFit="1" customWidth="1"/>
    <col min="9985" max="9985" width="18.625" style="1" bestFit="1" customWidth="1"/>
    <col min="9986" max="9989" width="17.375" style="1" bestFit="1" customWidth="1"/>
    <col min="9990" max="9990" width="17.375" style="1" customWidth="1"/>
    <col min="9991" max="9991" width="19.25" style="1" customWidth="1"/>
    <col min="9992" max="9992" width="17.625" style="1" bestFit="1" customWidth="1"/>
    <col min="9993" max="9993" width="18.25" style="1" customWidth="1"/>
    <col min="9994" max="9994" width="30.125" style="1" customWidth="1"/>
    <col min="9995" max="9995" width="19" style="1" customWidth="1"/>
    <col min="9996" max="9996" width="20" style="1" customWidth="1"/>
    <col min="9997" max="9997" width="16.625" style="1" customWidth="1"/>
    <col min="9998" max="9998" width="16.375" style="1" customWidth="1"/>
    <col min="9999" max="10003" width="6" style="1" bestFit="1" customWidth="1"/>
    <col min="10004" max="10005" width="7" style="1" bestFit="1" customWidth="1"/>
    <col min="10006" max="10235" width="9.125" style="1"/>
    <col min="10236" max="10236" width="49.25" style="1" bestFit="1" customWidth="1"/>
    <col min="10237" max="10237" width="25" style="1" customWidth="1"/>
    <col min="10238" max="10238" width="21.25" style="1" customWidth="1"/>
    <col min="10239" max="10239" width="16.25" style="1" bestFit="1" customWidth="1"/>
    <col min="10240" max="10240" width="17.875" style="1" bestFit="1" customWidth="1"/>
    <col min="10241" max="10241" width="18.625" style="1" bestFit="1" customWidth="1"/>
    <col min="10242" max="10245" width="17.375" style="1" bestFit="1" customWidth="1"/>
    <col min="10246" max="10246" width="17.375" style="1" customWidth="1"/>
    <col min="10247" max="10247" width="19.25" style="1" customWidth="1"/>
    <col min="10248" max="10248" width="17.625" style="1" bestFit="1" customWidth="1"/>
    <col min="10249" max="10249" width="18.25" style="1" customWidth="1"/>
    <col min="10250" max="10250" width="30.125" style="1" customWidth="1"/>
    <col min="10251" max="10251" width="19" style="1" customWidth="1"/>
    <col min="10252" max="10252" width="20" style="1" customWidth="1"/>
    <col min="10253" max="10253" width="16.625" style="1" customWidth="1"/>
    <col min="10254" max="10254" width="16.375" style="1" customWidth="1"/>
    <col min="10255" max="10259" width="6" style="1" bestFit="1" customWidth="1"/>
    <col min="10260" max="10261" width="7" style="1" bestFit="1" customWidth="1"/>
    <col min="10262" max="10491" width="9.125" style="1"/>
    <col min="10492" max="10492" width="49.25" style="1" bestFit="1" customWidth="1"/>
    <col min="10493" max="10493" width="25" style="1" customWidth="1"/>
    <col min="10494" max="10494" width="21.25" style="1" customWidth="1"/>
    <col min="10495" max="10495" width="16.25" style="1" bestFit="1" customWidth="1"/>
    <col min="10496" max="10496" width="17.875" style="1" bestFit="1" customWidth="1"/>
    <col min="10497" max="10497" width="18.625" style="1" bestFit="1" customWidth="1"/>
    <col min="10498" max="10501" width="17.375" style="1" bestFit="1" customWidth="1"/>
    <col min="10502" max="10502" width="17.375" style="1" customWidth="1"/>
    <col min="10503" max="10503" width="19.25" style="1" customWidth="1"/>
    <col min="10504" max="10504" width="17.625" style="1" bestFit="1" customWidth="1"/>
    <col min="10505" max="10505" width="18.25" style="1" customWidth="1"/>
    <col min="10506" max="10506" width="30.125" style="1" customWidth="1"/>
    <col min="10507" max="10507" width="19" style="1" customWidth="1"/>
    <col min="10508" max="10508" width="20" style="1" customWidth="1"/>
    <col min="10509" max="10509" width="16.625" style="1" customWidth="1"/>
    <col min="10510" max="10510" width="16.375" style="1" customWidth="1"/>
    <col min="10511" max="10515" width="6" style="1" bestFit="1" customWidth="1"/>
    <col min="10516" max="10517" width="7" style="1" bestFit="1" customWidth="1"/>
    <col min="10518" max="10747" width="9.125" style="1"/>
    <col min="10748" max="10748" width="49.25" style="1" bestFit="1" customWidth="1"/>
    <col min="10749" max="10749" width="25" style="1" customWidth="1"/>
    <col min="10750" max="10750" width="21.25" style="1" customWidth="1"/>
    <col min="10751" max="10751" width="16.25" style="1" bestFit="1" customWidth="1"/>
    <col min="10752" max="10752" width="17.875" style="1" bestFit="1" customWidth="1"/>
    <col min="10753" max="10753" width="18.625" style="1" bestFit="1" customWidth="1"/>
    <col min="10754" max="10757" width="17.375" style="1" bestFit="1" customWidth="1"/>
    <col min="10758" max="10758" width="17.375" style="1" customWidth="1"/>
    <col min="10759" max="10759" width="19.25" style="1" customWidth="1"/>
    <col min="10760" max="10760" width="17.625" style="1" bestFit="1" customWidth="1"/>
    <col min="10761" max="10761" width="18.25" style="1" customWidth="1"/>
    <col min="10762" max="10762" width="30.125" style="1" customWidth="1"/>
    <col min="10763" max="10763" width="19" style="1" customWidth="1"/>
    <col min="10764" max="10764" width="20" style="1" customWidth="1"/>
    <col min="10765" max="10765" width="16.625" style="1" customWidth="1"/>
    <col min="10766" max="10766" width="16.375" style="1" customWidth="1"/>
    <col min="10767" max="10771" width="6" style="1" bestFit="1" customWidth="1"/>
    <col min="10772" max="10773" width="7" style="1" bestFit="1" customWidth="1"/>
    <col min="10774" max="11003" width="9.125" style="1"/>
    <col min="11004" max="11004" width="49.25" style="1" bestFit="1" customWidth="1"/>
    <col min="11005" max="11005" width="25" style="1" customWidth="1"/>
    <col min="11006" max="11006" width="21.25" style="1" customWidth="1"/>
    <col min="11007" max="11007" width="16.25" style="1" bestFit="1" customWidth="1"/>
    <col min="11008" max="11008" width="17.875" style="1" bestFit="1" customWidth="1"/>
    <col min="11009" max="11009" width="18.625" style="1" bestFit="1" customWidth="1"/>
    <col min="11010" max="11013" width="17.375" style="1" bestFit="1" customWidth="1"/>
    <col min="11014" max="11014" width="17.375" style="1" customWidth="1"/>
    <col min="11015" max="11015" width="19.25" style="1" customWidth="1"/>
    <col min="11016" max="11016" width="17.625" style="1" bestFit="1" customWidth="1"/>
    <col min="11017" max="11017" width="18.25" style="1" customWidth="1"/>
    <col min="11018" max="11018" width="30.125" style="1" customWidth="1"/>
    <col min="11019" max="11019" width="19" style="1" customWidth="1"/>
    <col min="11020" max="11020" width="20" style="1" customWidth="1"/>
    <col min="11021" max="11021" width="16.625" style="1" customWidth="1"/>
    <col min="11022" max="11022" width="16.375" style="1" customWidth="1"/>
    <col min="11023" max="11027" width="6" style="1" bestFit="1" customWidth="1"/>
    <col min="11028" max="11029" width="7" style="1" bestFit="1" customWidth="1"/>
    <col min="11030" max="11259" width="9.125" style="1"/>
    <col min="11260" max="11260" width="49.25" style="1" bestFit="1" customWidth="1"/>
    <col min="11261" max="11261" width="25" style="1" customWidth="1"/>
    <col min="11262" max="11262" width="21.25" style="1" customWidth="1"/>
    <col min="11263" max="11263" width="16.25" style="1" bestFit="1" customWidth="1"/>
    <col min="11264" max="11264" width="17.875" style="1" bestFit="1" customWidth="1"/>
    <col min="11265" max="11265" width="18.625" style="1" bestFit="1" customWidth="1"/>
    <col min="11266" max="11269" width="17.375" style="1" bestFit="1" customWidth="1"/>
    <col min="11270" max="11270" width="17.375" style="1" customWidth="1"/>
    <col min="11271" max="11271" width="19.25" style="1" customWidth="1"/>
    <col min="11272" max="11272" width="17.625" style="1" bestFit="1" customWidth="1"/>
    <col min="11273" max="11273" width="18.25" style="1" customWidth="1"/>
    <col min="11274" max="11274" width="30.125" style="1" customWidth="1"/>
    <col min="11275" max="11275" width="19" style="1" customWidth="1"/>
    <col min="11276" max="11276" width="20" style="1" customWidth="1"/>
    <col min="11277" max="11277" width="16.625" style="1" customWidth="1"/>
    <col min="11278" max="11278" width="16.375" style="1" customWidth="1"/>
    <col min="11279" max="11283" width="6" style="1" bestFit="1" customWidth="1"/>
    <col min="11284" max="11285" width="7" style="1" bestFit="1" customWidth="1"/>
    <col min="11286" max="11515" width="9.125" style="1"/>
    <col min="11516" max="11516" width="49.25" style="1" bestFit="1" customWidth="1"/>
    <col min="11517" max="11517" width="25" style="1" customWidth="1"/>
    <col min="11518" max="11518" width="21.25" style="1" customWidth="1"/>
    <col min="11519" max="11519" width="16.25" style="1" bestFit="1" customWidth="1"/>
    <col min="11520" max="11520" width="17.875" style="1" bestFit="1" customWidth="1"/>
    <col min="11521" max="11521" width="18.625" style="1" bestFit="1" customWidth="1"/>
    <col min="11522" max="11525" width="17.375" style="1" bestFit="1" customWidth="1"/>
    <col min="11526" max="11526" width="17.375" style="1" customWidth="1"/>
    <col min="11527" max="11527" width="19.25" style="1" customWidth="1"/>
    <col min="11528" max="11528" width="17.625" style="1" bestFit="1" customWidth="1"/>
    <col min="11529" max="11529" width="18.25" style="1" customWidth="1"/>
    <col min="11530" max="11530" width="30.125" style="1" customWidth="1"/>
    <col min="11531" max="11531" width="19" style="1" customWidth="1"/>
    <col min="11532" max="11532" width="20" style="1" customWidth="1"/>
    <col min="11533" max="11533" width="16.625" style="1" customWidth="1"/>
    <col min="11534" max="11534" width="16.375" style="1" customWidth="1"/>
    <col min="11535" max="11539" width="6" style="1" bestFit="1" customWidth="1"/>
    <col min="11540" max="11541" width="7" style="1" bestFit="1" customWidth="1"/>
    <col min="11542" max="11771" width="9.125" style="1"/>
    <col min="11772" max="11772" width="49.25" style="1" bestFit="1" customWidth="1"/>
    <col min="11773" max="11773" width="25" style="1" customWidth="1"/>
    <col min="11774" max="11774" width="21.25" style="1" customWidth="1"/>
    <col min="11775" max="11775" width="16.25" style="1" bestFit="1" customWidth="1"/>
    <col min="11776" max="11776" width="17.875" style="1" bestFit="1" customWidth="1"/>
    <col min="11777" max="11777" width="18.625" style="1" bestFit="1" customWidth="1"/>
    <col min="11778" max="11781" width="17.375" style="1" bestFit="1" customWidth="1"/>
    <col min="11782" max="11782" width="17.375" style="1" customWidth="1"/>
    <col min="11783" max="11783" width="19.25" style="1" customWidth="1"/>
    <col min="11784" max="11784" width="17.625" style="1" bestFit="1" customWidth="1"/>
    <col min="11785" max="11785" width="18.25" style="1" customWidth="1"/>
    <col min="11786" max="11786" width="30.125" style="1" customWidth="1"/>
    <col min="11787" max="11787" width="19" style="1" customWidth="1"/>
    <col min="11788" max="11788" width="20" style="1" customWidth="1"/>
    <col min="11789" max="11789" width="16.625" style="1" customWidth="1"/>
    <col min="11790" max="11790" width="16.375" style="1" customWidth="1"/>
    <col min="11791" max="11795" width="6" style="1" bestFit="1" customWidth="1"/>
    <col min="11796" max="11797" width="7" style="1" bestFit="1" customWidth="1"/>
    <col min="11798" max="12027" width="9.125" style="1"/>
    <col min="12028" max="12028" width="49.25" style="1" bestFit="1" customWidth="1"/>
    <col min="12029" max="12029" width="25" style="1" customWidth="1"/>
    <col min="12030" max="12030" width="21.25" style="1" customWidth="1"/>
    <col min="12031" max="12031" width="16.25" style="1" bestFit="1" customWidth="1"/>
    <col min="12032" max="12032" width="17.875" style="1" bestFit="1" customWidth="1"/>
    <col min="12033" max="12033" width="18.625" style="1" bestFit="1" customWidth="1"/>
    <col min="12034" max="12037" width="17.375" style="1" bestFit="1" customWidth="1"/>
    <col min="12038" max="12038" width="17.375" style="1" customWidth="1"/>
    <col min="12039" max="12039" width="19.25" style="1" customWidth="1"/>
    <col min="12040" max="12040" width="17.625" style="1" bestFit="1" customWidth="1"/>
    <col min="12041" max="12041" width="18.25" style="1" customWidth="1"/>
    <col min="12042" max="12042" width="30.125" style="1" customWidth="1"/>
    <col min="12043" max="12043" width="19" style="1" customWidth="1"/>
    <col min="12044" max="12044" width="20" style="1" customWidth="1"/>
    <col min="12045" max="12045" width="16.625" style="1" customWidth="1"/>
    <col min="12046" max="12046" width="16.375" style="1" customWidth="1"/>
    <col min="12047" max="12051" width="6" style="1" bestFit="1" customWidth="1"/>
    <col min="12052" max="12053" width="7" style="1" bestFit="1" customWidth="1"/>
    <col min="12054" max="12283" width="9.125" style="1"/>
    <col min="12284" max="12284" width="49.25" style="1" bestFit="1" customWidth="1"/>
    <col min="12285" max="12285" width="25" style="1" customWidth="1"/>
    <col min="12286" max="12286" width="21.25" style="1" customWidth="1"/>
    <col min="12287" max="12287" width="16.25" style="1" bestFit="1" customWidth="1"/>
    <col min="12288" max="12288" width="17.875" style="1" bestFit="1" customWidth="1"/>
    <col min="12289" max="12289" width="18.625" style="1" bestFit="1" customWidth="1"/>
    <col min="12290" max="12293" width="17.375" style="1" bestFit="1" customWidth="1"/>
    <col min="12294" max="12294" width="17.375" style="1" customWidth="1"/>
    <col min="12295" max="12295" width="19.25" style="1" customWidth="1"/>
    <col min="12296" max="12296" width="17.625" style="1" bestFit="1" customWidth="1"/>
    <col min="12297" max="12297" width="18.25" style="1" customWidth="1"/>
    <col min="12298" max="12298" width="30.125" style="1" customWidth="1"/>
    <col min="12299" max="12299" width="19" style="1" customWidth="1"/>
    <col min="12300" max="12300" width="20" style="1" customWidth="1"/>
    <col min="12301" max="12301" width="16.625" style="1" customWidth="1"/>
    <col min="12302" max="12302" width="16.375" style="1" customWidth="1"/>
    <col min="12303" max="12307" width="6" style="1" bestFit="1" customWidth="1"/>
    <col min="12308" max="12309" width="7" style="1" bestFit="1" customWidth="1"/>
    <col min="12310" max="12539" width="9.125" style="1"/>
    <col min="12540" max="12540" width="49.25" style="1" bestFit="1" customWidth="1"/>
    <col min="12541" max="12541" width="25" style="1" customWidth="1"/>
    <col min="12542" max="12542" width="21.25" style="1" customWidth="1"/>
    <col min="12543" max="12543" width="16.25" style="1" bestFit="1" customWidth="1"/>
    <col min="12544" max="12544" width="17.875" style="1" bestFit="1" customWidth="1"/>
    <col min="12545" max="12545" width="18.625" style="1" bestFit="1" customWidth="1"/>
    <col min="12546" max="12549" width="17.375" style="1" bestFit="1" customWidth="1"/>
    <col min="12550" max="12550" width="17.375" style="1" customWidth="1"/>
    <col min="12551" max="12551" width="19.25" style="1" customWidth="1"/>
    <col min="12552" max="12552" width="17.625" style="1" bestFit="1" customWidth="1"/>
    <col min="12553" max="12553" width="18.25" style="1" customWidth="1"/>
    <col min="12554" max="12554" width="30.125" style="1" customWidth="1"/>
    <col min="12555" max="12555" width="19" style="1" customWidth="1"/>
    <col min="12556" max="12556" width="20" style="1" customWidth="1"/>
    <col min="12557" max="12557" width="16.625" style="1" customWidth="1"/>
    <col min="12558" max="12558" width="16.375" style="1" customWidth="1"/>
    <col min="12559" max="12563" width="6" style="1" bestFit="1" customWidth="1"/>
    <col min="12564" max="12565" width="7" style="1" bestFit="1" customWidth="1"/>
    <col min="12566" max="12795" width="9.125" style="1"/>
    <col min="12796" max="12796" width="49.25" style="1" bestFit="1" customWidth="1"/>
    <col min="12797" max="12797" width="25" style="1" customWidth="1"/>
    <col min="12798" max="12798" width="21.25" style="1" customWidth="1"/>
    <col min="12799" max="12799" width="16.25" style="1" bestFit="1" customWidth="1"/>
    <col min="12800" max="12800" width="17.875" style="1" bestFit="1" customWidth="1"/>
    <col min="12801" max="12801" width="18.625" style="1" bestFit="1" customWidth="1"/>
    <col min="12802" max="12805" width="17.375" style="1" bestFit="1" customWidth="1"/>
    <col min="12806" max="12806" width="17.375" style="1" customWidth="1"/>
    <col min="12807" max="12807" width="19.25" style="1" customWidth="1"/>
    <col min="12808" max="12808" width="17.625" style="1" bestFit="1" customWidth="1"/>
    <col min="12809" max="12809" width="18.25" style="1" customWidth="1"/>
    <col min="12810" max="12810" width="30.125" style="1" customWidth="1"/>
    <col min="12811" max="12811" width="19" style="1" customWidth="1"/>
    <col min="12812" max="12812" width="20" style="1" customWidth="1"/>
    <col min="12813" max="12813" width="16.625" style="1" customWidth="1"/>
    <col min="12814" max="12814" width="16.375" style="1" customWidth="1"/>
    <col min="12815" max="12819" width="6" style="1" bestFit="1" customWidth="1"/>
    <col min="12820" max="12821" width="7" style="1" bestFit="1" customWidth="1"/>
    <col min="12822" max="13051" width="9.125" style="1"/>
    <col min="13052" max="13052" width="49.25" style="1" bestFit="1" customWidth="1"/>
    <col min="13053" max="13053" width="25" style="1" customWidth="1"/>
    <col min="13054" max="13054" width="21.25" style="1" customWidth="1"/>
    <col min="13055" max="13055" width="16.25" style="1" bestFit="1" customWidth="1"/>
    <col min="13056" max="13056" width="17.875" style="1" bestFit="1" customWidth="1"/>
    <col min="13057" max="13057" width="18.625" style="1" bestFit="1" customWidth="1"/>
    <col min="13058" max="13061" width="17.375" style="1" bestFit="1" customWidth="1"/>
    <col min="13062" max="13062" width="17.375" style="1" customWidth="1"/>
    <col min="13063" max="13063" width="19.25" style="1" customWidth="1"/>
    <col min="13064" max="13064" width="17.625" style="1" bestFit="1" customWidth="1"/>
    <col min="13065" max="13065" width="18.25" style="1" customWidth="1"/>
    <col min="13066" max="13066" width="30.125" style="1" customWidth="1"/>
    <col min="13067" max="13067" width="19" style="1" customWidth="1"/>
    <col min="13068" max="13068" width="20" style="1" customWidth="1"/>
    <col min="13069" max="13069" width="16.625" style="1" customWidth="1"/>
    <col min="13070" max="13070" width="16.375" style="1" customWidth="1"/>
    <col min="13071" max="13075" width="6" style="1" bestFit="1" customWidth="1"/>
    <col min="13076" max="13077" width="7" style="1" bestFit="1" customWidth="1"/>
    <col min="13078" max="13307" width="9.125" style="1"/>
    <col min="13308" max="13308" width="49.25" style="1" bestFit="1" customWidth="1"/>
    <col min="13309" max="13309" width="25" style="1" customWidth="1"/>
    <col min="13310" max="13310" width="21.25" style="1" customWidth="1"/>
    <col min="13311" max="13311" width="16.25" style="1" bestFit="1" customWidth="1"/>
    <col min="13312" max="13312" width="17.875" style="1" bestFit="1" customWidth="1"/>
    <col min="13313" max="13313" width="18.625" style="1" bestFit="1" customWidth="1"/>
    <col min="13314" max="13317" width="17.375" style="1" bestFit="1" customWidth="1"/>
    <col min="13318" max="13318" width="17.375" style="1" customWidth="1"/>
    <col min="13319" max="13319" width="19.25" style="1" customWidth="1"/>
    <col min="13320" max="13320" width="17.625" style="1" bestFit="1" customWidth="1"/>
    <col min="13321" max="13321" width="18.25" style="1" customWidth="1"/>
    <col min="13322" max="13322" width="30.125" style="1" customWidth="1"/>
    <col min="13323" max="13323" width="19" style="1" customWidth="1"/>
    <col min="13324" max="13324" width="20" style="1" customWidth="1"/>
    <col min="13325" max="13325" width="16.625" style="1" customWidth="1"/>
    <col min="13326" max="13326" width="16.375" style="1" customWidth="1"/>
    <col min="13327" max="13331" width="6" style="1" bestFit="1" customWidth="1"/>
    <col min="13332" max="13333" width="7" style="1" bestFit="1" customWidth="1"/>
    <col min="13334" max="13563" width="9.125" style="1"/>
    <col min="13564" max="13564" width="49.25" style="1" bestFit="1" customWidth="1"/>
    <col min="13565" max="13565" width="25" style="1" customWidth="1"/>
    <col min="13566" max="13566" width="21.25" style="1" customWidth="1"/>
    <col min="13567" max="13567" width="16.25" style="1" bestFit="1" customWidth="1"/>
    <col min="13568" max="13568" width="17.875" style="1" bestFit="1" customWidth="1"/>
    <col min="13569" max="13569" width="18.625" style="1" bestFit="1" customWidth="1"/>
    <col min="13570" max="13573" width="17.375" style="1" bestFit="1" customWidth="1"/>
    <col min="13574" max="13574" width="17.375" style="1" customWidth="1"/>
    <col min="13575" max="13575" width="19.25" style="1" customWidth="1"/>
    <col min="13576" max="13576" width="17.625" style="1" bestFit="1" customWidth="1"/>
    <col min="13577" max="13577" width="18.25" style="1" customWidth="1"/>
    <col min="13578" max="13578" width="30.125" style="1" customWidth="1"/>
    <col min="13579" max="13579" width="19" style="1" customWidth="1"/>
    <col min="13580" max="13580" width="20" style="1" customWidth="1"/>
    <col min="13581" max="13581" width="16.625" style="1" customWidth="1"/>
    <col min="13582" max="13582" width="16.375" style="1" customWidth="1"/>
    <col min="13583" max="13587" width="6" style="1" bestFit="1" customWidth="1"/>
    <col min="13588" max="13589" width="7" style="1" bestFit="1" customWidth="1"/>
    <col min="13590" max="13819" width="9.125" style="1"/>
    <col min="13820" max="13820" width="49.25" style="1" bestFit="1" customWidth="1"/>
    <col min="13821" max="13821" width="25" style="1" customWidth="1"/>
    <col min="13822" max="13822" width="21.25" style="1" customWidth="1"/>
    <col min="13823" max="13823" width="16.25" style="1" bestFit="1" customWidth="1"/>
    <col min="13824" max="13824" width="17.875" style="1" bestFit="1" customWidth="1"/>
    <col min="13825" max="13825" width="18.625" style="1" bestFit="1" customWidth="1"/>
    <col min="13826" max="13829" width="17.375" style="1" bestFit="1" customWidth="1"/>
    <col min="13830" max="13830" width="17.375" style="1" customWidth="1"/>
    <col min="13831" max="13831" width="19.25" style="1" customWidth="1"/>
    <col min="13832" max="13832" width="17.625" style="1" bestFit="1" customWidth="1"/>
    <col min="13833" max="13833" width="18.25" style="1" customWidth="1"/>
    <col min="13834" max="13834" width="30.125" style="1" customWidth="1"/>
    <col min="13835" max="13835" width="19" style="1" customWidth="1"/>
    <col min="13836" max="13836" width="20" style="1" customWidth="1"/>
    <col min="13837" max="13837" width="16.625" style="1" customWidth="1"/>
    <col min="13838" max="13838" width="16.375" style="1" customWidth="1"/>
    <col min="13839" max="13843" width="6" style="1" bestFit="1" customWidth="1"/>
    <col min="13844" max="13845" width="7" style="1" bestFit="1" customWidth="1"/>
    <col min="13846" max="14075" width="9.125" style="1"/>
    <col min="14076" max="14076" width="49.25" style="1" bestFit="1" customWidth="1"/>
    <col min="14077" max="14077" width="25" style="1" customWidth="1"/>
    <col min="14078" max="14078" width="21.25" style="1" customWidth="1"/>
    <col min="14079" max="14079" width="16.25" style="1" bestFit="1" customWidth="1"/>
    <col min="14080" max="14080" width="17.875" style="1" bestFit="1" customWidth="1"/>
    <col min="14081" max="14081" width="18.625" style="1" bestFit="1" customWidth="1"/>
    <col min="14082" max="14085" width="17.375" style="1" bestFit="1" customWidth="1"/>
    <col min="14086" max="14086" width="17.375" style="1" customWidth="1"/>
    <col min="14087" max="14087" width="19.25" style="1" customWidth="1"/>
    <col min="14088" max="14088" width="17.625" style="1" bestFit="1" customWidth="1"/>
    <col min="14089" max="14089" width="18.25" style="1" customWidth="1"/>
    <col min="14090" max="14090" width="30.125" style="1" customWidth="1"/>
    <col min="14091" max="14091" width="19" style="1" customWidth="1"/>
    <col min="14092" max="14092" width="20" style="1" customWidth="1"/>
    <col min="14093" max="14093" width="16.625" style="1" customWidth="1"/>
    <col min="14094" max="14094" width="16.375" style="1" customWidth="1"/>
    <col min="14095" max="14099" width="6" style="1" bestFit="1" customWidth="1"/>
    <col min="14100" max="14101" width="7" style="1" bestFit="1" customWidth="1"/>
    <col min="14102" max="14331" width="9.125" style="1"/>
    <col min="14332" max="14332" width="49.25" style="1" bestFit="1" customWidth="1"/>
    <col min="14333" max="14333" width="25" style="1" customWidth="1"/>
    <col min="14334" max="14334" width="21.25" style="1" customWidth="1"/>
    <col min="14335" max="14335" width="16.25" style="1" bestFit="1" customWidth="1"/>
    <col min="14336" max="14336" width="17.875" style="1" bestFit="1" customWidth="1"/>
    <col min="14337" max="14337" width="18.625" style="1" bestFit="1" customWidth="1"/>
    <col min="14338" max="14341" width="17.375" style="1" bestFit="1" customWidth="1"/>
    <col min="14342" max="14342" width="17.375" style="1" customWidth="1"/>
    <col min="14343" max="14343" width="19.25" style="1" customWidth="1"/>
    <col min="14344" max="14344" width="17.625" style="1" bestFit="1" customWidth="1"/>
    <col min="14345" max="14345" width="18.25" style="1" customWidth="1"/>
    <col min="14346" max="14346" width="30.125" style="1" customWidth="1"/>
    <col min="14347" max="14347" width="19" style="1" customWidth="1"/>
    <col min="14348" max="14348" width="20" style="1" customWidth="1"/>
    <col min="14349" max="14349" width="16.625" style="1" customWidth="1"/>
    <col min="14350" max="14350" width="16.375" style="1" customWidth="1"/>
    <col min="14351" max="14355" width="6" style="1" bestFit="1" customWidth="1"/>
    <col min="14356" max="14357" width="7" style="1" bestFit="1" customWidth="1"/>
    <col min="14358" max="14587" width="9.125" style="1"/>
    <col min="14588" max="14588" width="49.25" style="1" bestFit="1" customWidth="1"/>
    <col min="14589" max="14589" width="25" style="1" customWidth="1"/>
    <col min="14590" max="14590" width="21.25" style="1" customWidth="1"/>
    <col min="14591" max="14591" width="16.25" style="1" bestFit="1" customWidth="1"/>
    <col min="14592" max="14592" width="17.875" style="1" bestFit="1" customWidth="1"/>
    <col min="14593" max="14593" width="18.625" style="1" bestFit="1" customWidth="1"/>
    <col min="14594" max="14597" width="17.375" style="1" bestFit="1" customWidth="1"/>
    <col min="14598" max="14598" width="17.375" style="1" customWidth="1"/>
    <col min="14599" max="14599" width="19.25" style="1" customWidth="1"/>
    <col min="14600" max="14600" width="17.625" style="1" bestFit="1" customWidth="1"/>
    <col min="14601" max="14601" width="18.25" style="1" customWidth="1"/>
    <col min="14602" max="14602" width="30.125" style="1" customWidth="1"/>
    <col min="14603" max="14603" width="19" style="1" customWidth="1"/>
    <col min="14604" max="14604" width="20" style="1" customWidth="1"/>
    <col min="14605" max="14605" width="16.625" style="1" customWidth="1"/>
    <col min="14606" max="14606" width="16.375" style="1" customWidth="1"/>
    <col min="14607" max="14611" width="6" style="1" bestFit="1" customWidth="1"/>
    <col min="14612" max="14613" width="7" style="1" bestFit="1" customWidth="1"/>
    <col min="14614" max="14843" width="9.125" style="1"/>
    <col min="14844" max="14844" width="49.25" style="1" bestFit="1" customWidth="1"/>
    <col min="14845" max="14845" width="25" style="1" customWidth="1"/>
    <col min="14846" max="14846" width="21.25" style="1" customWidth="1"/>
    <col min="14847" max="14847" width="16.25" style="1" bestFit="1" customWidth="1"/>
    <col min="14848" max="14848" width="17.875" style="1" bestFit="1" customWidth="1"/>
    <col min="14849" max="14849" width="18.625" style="1" bestFit="1" customWidth="1"/>
    <col min="14850" max="14853" width="17.375" style="1" bestFit="1" customWidth="1"/>
    <col min="14854" max="14854" width="17.375" style="1" customWidth="1"/>
    <col min="14855" max="14855" width="19.25" style="1" customWidth="1"/>
    <col min="14856" max="14856" width="17.625" style="1" bestFit="1" customWidth="1"/>
    <col min="14857" max="14857" width="18.25" style="1" customWidth="1"/>
    <col min="14858" max="14858" width="30.125" style="1" customWidth="1"/>
    <col min="14859" max="14859" width="19" style="1" customWidth="1"/>
    <col min="14860" max="14860" width="20" style="1" customWidth="1"/>
    <col min="14861" max="14861" width="16.625" style="1" customWidth="1"/>
    <col min="14862" max="14862" width="16.375" style="1" customWidth="1"/>
    <col min="14863" max="14867" width="6" style="1" bestFit="1" customWidth="1"/>
    <col min="14868" max="14869" width="7" style="1" bestFit="1" customWidth="1"/>
    <col min="14870" max="15099" width="9.125" style="1"/>
    <col min="15100" max="15100" width="49.25" style="1" bestFit="1" customWidth="1"/>
    <col min="15101" max="15101" width="25" style="1" customWidth="1"/>
    <col min="15102" max="15102" width="21.25" style="1" customWidth="1"/>
    <col min="15103" max="15103" width="16.25" style="1" bestFit="1" customWidth="1"/>
    <col min="15104" max="15104" width="17.875" style="1" bestFit="1" customWidth="1"/>
    <col min="15105" max="15105" width="18.625" style="1" bestFit="1" customWidth="1"/>
    <col min="15106" max="15109" width="17.375" style="1" bestFit="1" customWidth="1"/>
    <col min="15110" max="15110" width="17.375" style="1" customWidth="1"/>
    <col min="15111" max="15111" width="19.25" style="1" customWidth="1"/>
    <col min="15112" max="15112" width="17.625" style="1" bestFit="1" customWidth="1"/>
    <col min="15113" max="15113" width="18.25" style="1" customWidth="1"/>
    <col min="15114" max="15114" width="30.125" style="1" customWidth="1"/>
    <col min="15115" max="15115" width="19" style="1" customWidth="1"/>
    <col min="15116" max="15116" width="20" style="1" customWidth="1"/>
    <col min="15117" max="15117" width="16.625" style="1" customWidth="1"/>
    <col min="15118" max="15118" width="16.375" style="1" customWidth="1"/>
    <col min="15119" max="15123" width="6" style="1" bestFit="1" customWidth="1"/>
    <col min="15124" max="15125" width="7" style="1" bestFit="1" customWidth="1"/>
    <col min="15126" max="15355" width="9.125" style="1"/>
    <col min="15356" max="15356" width="49.25" style="1" bestFit="1" customWidth="1"/>
    <col min="15357" max="15357" width="25" style="1" customWidth="1"/>
    <col min="15358" max="15358" width="21.25" style="1" customWidth="1"/>
    <col min="15359" max="15359" width="16.25" style="1" bestFit="1" customWidth="1"/>
    <col min="15360" max="15360" width="17.875" style="1" bestFit="1" customWidth="1"/>
    <col min="15361" max="15361" width="18.625" style="1" bestFit="1" customWidth="1"/>
    <col min="15362" max="15365" width="17.375" style="1" bestFit="1" customWidth="1"/>
    <col min="15366" max="15366" width="17.375" style="1" customWidth="1"/>
    <col min="15367" max="15367" width="19.25" style="1" customWidth="1"/>
    <col min="15368" max="15368" width="17.625" style="1" bestFit="1" customWidth="1"/>
    <col min="15369" max="15369" width="18.25" style="1" customWidth="1"/>
    <col min="15370" max="15370" width="30.125" style="1" customWidth="1"/>
    <col min="15371" max="15371" width="19" style="1" customWidth="1"/>
    <col min="15372" max="15372" width="20" style="1" customWidth="1"/>
    <col min="15373" max="15373" width="16.625" style="1" customWidth="1"/>
    <col min="15374" max="15374" width="16.375" style="1" customWidth="1"/>
    <col min="15375" max="15379" width="6" style="1" bestFit="1" customWidth="1"/>
    <col min="15380" max="15381" width="7" style="1" bestFit="1" customWidth="1"/>
    <col min="15382" max="15611" width="9.125" style="1"/>
    <col min="15612" max="15612" width="49.25" style="1" bestFit="1" customWidth="1"/>
    <col min="15613" max="15613" width="25" style="1" customWidth="1"/>
    <col min="15614" max="15614" width="21.25" style="1" customWidth="1"/>
    <col min="15615" max="15615" width="16.25" style="1" bestFit="1" customWidth="1"/>
    <col min="15616" max="15616" width="17.875" style="1" bestFit="1" customWidth="1"/>
    <col min="15617" max="15617" width="18.625" style="1" bestFit="1" customWidth="1"/>
    <col min="15618" max="15621" width="17.375" style="1" bestFit="1" customWidth="1"/>
    <col min="15622" max="15622" width="17.375" style="1" customWidth="1"/>
    <col min="15623" max="15623" width="19.25" style="1" customWidth="1"/>
    <col min="15624" max="15624" width="17.625" style="1" bestFit="1" customWidth="1"/>
    <col min="15625" max="15625" width="18.25" style="1" customWidth="1"/>
    <col min="15626" max="15626" width="30.125" style="1" customWidth="1"/>
    <col min="15627" max="15627" width="19" style="1" customWidth="1"/>
    <col min="15628" max="15628" width="20" style="1" customWidth="1"/>
    <col min="15629" max="15629" width="16.625" style="1" customWidth="1"/>
    <col min="15630" max="15630" width="16.375" style="1" customWidth="1"/>
    <col min="15631" max="15635" width="6" style="1" bestFit="1" customWidth="1"/>
    <col min="15636" max="15637" width="7" style="1" bestFit="1" customWidth="1"/>
    <col min="15638" max="15867" width="9.125" style="1"/>
    <col min="15868" max="15868" width="49.25" style="1" bestFit="1" customWidth="1"/>
    <col min="15869" max="15869" width="25" style="1" customWidth="1"/>
    <col min="15870" max="15870" width="21.25" style="1" customWidth="1"/>
    <col min="15871" max="15871" width="16.25" style="1" bestFit="1" customWidth="1"/>
    <col min="15872" max="15872" width="17.875" style="1" bestFit="1" customWidth="1"/>
    <col min="15873" max="15873" width="18.625" style="1" bestFit="1" customWidth="1"/>
    <col min="15874" max="15877" width="17.375" style="1" bestFit="1" customWidth="1"/>
    <col min="15878" max="15878" width="17.375" style="1" customWidth="1"/>
    <col min="15879" max="15879" width="19.25" style="1" customWidth="1"/>
    <col min="15880" max="15880" width="17.625" style="1" bestFit="1" customWidth="1"/>
    <col min="15881" max="15881" width="18.25" style="1" customWidth="1"/>
    <col min="15882" max="15882" width="30.125" style="1" customWidth="1"/>
    <col min="15883" max="15883" width="19" style="1" customWidth="1"/>
    <col min="15884" max="15884" width="20" style="1" customWidth="1"/>
    <col min="15885" max="15885" width="16.625" style="1" customWidth="1"/>
    <col min="15886" max="15886" width="16.375" style="1" customWidth="1"/>
    <col min="15887" max="15891" width="6" style="1" bestFit="1" customWidth="1"/>
    <col min="15892" max="15893" width="7" style="1" bestFit="1" customWidth="1"/>
    <col min="15894" max="16123" width="9.125" style="1"/>
    <col min="16124" max="16124" width="49.25" style="1" bestFit="1" customWidth="1"/>
    <col min="16125" max="16125" width="25" style="1" customWidth="1"/>
    <col min="16126" max="16126" width="21.25" style="1" customWidth="1"/>
    <col min="16127" max="16127" width="16.25" style="1" bestFit="1" customWidth="1"/>
    <col min="16128" max="16128" width="17.875" style="1" bestFit="1" customWidth="1"/>
    <col min="16129" max="16129" width="18.625" style="1" bestFit="1" customWidth="1"/>
    <col min="16130" max="16133" width="17.375" style="1" bestFit="1" customWidth="1"/>
    <col min="16134" max="16134" width="17.375" style="1" customWidth="1"/>
    <col min="16135" max="16135" width="19.25" style="1" customWidth="1"/>
    <col min="16136" max="16136" width="17.625" style="1" bestFit="1" customWidth="1"/>
    <col min="16137" max="16137" width="18.25" style="1" customWidth="1"/>
    <col min="16138" max="16138" width="30.125" style="1" customWidth="1"/>
    <col min="16139" max="16139" width="19" style="1" customWidth="1"/>
    <col min="16140" max="16140" width="20" style="1" customWidth="1"/>
    <col min="16141" max="16141" width="16.625" style="1" customWidth="1"/>
    <col min="16142" max="16142" width="16.375" style="1" customWidth="1"/>
    <col min="16143" max="16147" width="6" style="1" bestFit="1" customWidth="1"/>
    <col min="16148" max="16149" width="7" style="1" bestFit="1" customWidth="1"/>
    <col min="16150" max="16384" width="9.125" style="1"/>
  </cols>
  <sheetData>
    <row r="1" spans="1:21" ht="18.75" customHeight="1" x14ac:dyDescent="0.3"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21" ht="18.75" customHeight="1" x14ac:dyDescent="0.3"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</row>
    <row r="3" spans="1:21" ht="18.75" customHeight="1" x14ac:dyDescent="0.3"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</row>
    <row r="4" spans="1:21" ht="18.75" customHeight="1" x14ac:dyDescent="0.3"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</row>
    <row r="5" spans="1:21" ht="18.75" customHeight="1" x14ac:dyDescent="0.3"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</row>
    <row r="6" spans="1:21" ht="18.75" customHeight="1" x14ac:dyDescent="0.3"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</row>
    <row r="7" spans="1:21" ht="18.75" x14ac:dyDescent="0.25">
      <c r="B7" s="24" t="s">
        <v>0</v>
      </c>
      <c r="C7" s="24"/>
      <c r="D7" s="24"/>
      <c r="E7" s="24"/>
      <c r="F7" s="24"/>
      <c r="G7" s="24"/>
      <c r="H7" s="24"/>
    </row>
    <row r="8" spans="1:21" ht="15.75" x14ac:dyDescent="0.25">
      <c r="B8" s="25" t="s">
        <v>1</v>
      </c>
      <c r="C8" s="25"/>
      <c r="D8" s="25"/>
      <c r="E8" s="25"/>
      <c r="F8" s="25"/>
      <c r="G8" s="25"/>
      <c r="H8" s="25"/>
    </row>
    <row r="9" spans="1:21" ht="15.75" x14ac:dyDescent="0.25">
      <c r="B9" s="26" t="s">
        <v>2</v>
      </c>
      <c r="C9" s="26"/>
      <c r="D9" s="26"/>
      <c r="E9" s="26"/>
      <c r="F9" s="26"/>
      <c r="G9" s="26"/>
      <c r="H9" s="26"/>
    </row>
    <row r="10" spans="1:21" x14ac:dyDescent="0.25">
      <c r="B10" s="22" t="s">
        <v>3</v>
      </c>
      <c r="C10" s="22"/>
      <c r="D10" s="22"/>
      <c r="E10" s="22"/>
      <c r="F10" s="22"/>
      <c r="G10" s="22"/>
      <c r="H10" s="22"/>
    </row>
    <row r="11" spans="1:21" x14ac:dyDescent="0.25">
      <c r="F11" s="4"/>
      <c r="G11" s="5"/>
      <c r="H11" s="6"/>
      <c r="I11" s="6"/>
      <c r="J11" s="6"/>
      <c r="K11" s="6"/>
      <c r="L11" s="6"/>
      <c r="M11" s="6"/>
      <c r="N11" s="6"/>
    </row>
    <row r="12" spans="1:21" ht="31.5" x14ac:dyDescent="0.25">
      <c r="B12" s="7"/>
      <c r="C12" s="8" t="s">
        <v>4</v>
      </c>
      <c r="D12" s="8" t="s">
        <v>5</v>
      </c>
      <c r="E12" s="8" t="s">
        <v>6</v>
      </c>
      <c r="F12" s="8" t="s">
        <v>7</v>
      </c>
      <c r="G12" s="8" t="s">
        <v>8</v>
      </c>
      <c r="H12" s="8" t="s">
        <v>4</v>
      </c>
      <c r="I12" s="8" t="s">
        <v>9</v>
      </c>
      <c r="J12" s="8" t="s">
        <v>10</v>
      </c>
      <c r="K12" s="8" t="s">
        <v>11</v>
      </c>
      <c r="L12" s="8" t="s">
        <v>12</v>
      </c>
      <c r="M12" s="8" t="s">
        <v>13</v>
      </c>
      <c r="N12" s="8"/>
      <c r="T12" s="5"/>
      <c r="U12" s="5"/>
    </row>
    <row r="13" spans="1:21" x14ac:dyDescent="0.25">
      <c r="B13" s="9" t="s">
        <v>14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1"/>
      <c r="Q13" s="11"/>
      <c r="R13" s="11"/>
      <c r="S13" s="11"/>
      <c r="T13" s="11"/>
      <c r="U13" s="11"/>
    </row>
    <row r="14" spans="1:21" x14ac:dyDescent="0.25">
      <c r="B14" s="12" t="s">
        <v>15</v>
      </c>
      <c r="C14" s="13">
        <f>SUM(C15:C19)</f>
        <v>53377675.940000005</v>
      </c>
      <c r="D14" s="13">
        <f>SUM(D15:D19)</f>
        <v>354421682.85350001</v>
      </c>
      <c r="E14" s="13">
        <f>SUM(E15:E19)</f>
        <v>354421682.85350001</v>
      </c>
      <c r="F14" s="13">
        <f t="shared" ref="F14:G14" si="0">SUM(F15:F19)</f>
        <v>0</v>
      </c>
      <c r="G14" s="13">
        <f t="shared" si="0"/>
        <v>53377675.940000005</v>
      </c>
      <c r="H14" s="13">
        <f>SUM(H15:H19)</f>
        <v>53377675.940000005</v>
      </c>
      <c r="I14" s="13">
        <f>SUM(F14:G14)</f>
        <v>53377675.940000005</v>
      </c>
      <c r="J14" s="13" t="e">
        <f>SUM(#REF!)</f>
        <v>#REF!</v>
      </c>
      <c r="K14" s="13" t="e">
        <f>SUM(#REF!)</f>
        <v>#REF!</v>
      </c>
      <c r="L14" s="13" t="e">
        <f>SUM(#REF!)</f>
        <v>#REF!</v>
      </c>
      <c r="M14" s="13"/>
      <c r="N14" s="13"/>
    </row>
    <row r="15" spans="1:21" x14ac:dyDescent="0.25">
      <c r="A15" s="1" t="str">
        <f>LEFT(B15,5)</f>
        <v>2.1.1</v>
      </c>
      <c r="B15" s="14" t="s">
        <v>16</v>
      </c>
      <c r="C15" s="4">
        <f>SUM(F15:G15)</f>
        <v>45482691.740000002</v>
      </c>
      <c r="D15" s="4">
        <f>IFERROR(VLOOKUP(A15,'[1]Ejecución CONS 2023'!$C$11:$E$400,3,FALSE),0)</f>
        <v>272309821</v>
      </c>
      <c r="E15" s="4">
        <f>+D15</f>
        <v>272309821</v>
      </c>
      <c r="F15" s="4">
        <f>IFERROR(VLOOKUP(A15,'[1]Ejecución CONS 2023'!$C$11:$Q$400,4,FALSE),0)</f>
        <v>0</v>
      </c>
      <c r="G15" s="4">
        <f>IFERROR(VLOOKUP(A15,'[1]Ejecución CONS 2023'!$C$11:$Q$400,5,FALSE),0)</f>
        <v>45482691.740000002</v>
      </c>
      <c r="H15" s="4">
        <f>SUM(F15:G15)</f>
        <v>45482691.740000002</v>
      </c>
      <c r="I15" s="4">
        <f>SUM(F15:G15)</f>
        <v>45482691.740000002</v>
      </c>
      <c r="J15" s="4" t="e">
        <f>SUM(#REF!)</f>
        <v>#REF!</v>
      </c>
      <c r="K15" s="4" t="e">
        <f>SUM(#REF!)</f>
        <v>#REF!</v>
      </c>
      <c r="L15" s="4" t="e">
        <f>SUM(#REF!)</f>
        <v>#REF!</v>
      </c>
      <c r="M15" s="4"/>
      <c r="N15" s="4"/>
    </row>
    <row r="16" spans="1:21" x14ac:dyDescent="0.25">
      <c r="A16" s="1" t="str">
        <f t="shared" ref="A16:A70" si="1">LEFT(B16,5)</f>
        <v>2.1.2</v>
      </c>
      <c r="B16" s="14" t="s">
        <v>17</v>
      </c>
      <c r="C16" s="4">
        <f>SUM(F16:G16)</f>
        <v>1095000</v>
      </c>
      <c r="D16" s="4">
        <f>IFERROR(VLOOKUP(A16,'[1]Ejecución CONS 2023'!$C$11:$E$400,3,FALSE),0)</f>
        <v>43866232</v>
      </c>
      <c r="E16" s="4">
        <f>+D16</f>
        <v>43866232</v>
      </c>
      <c r="F16" s="4">
        <f>IFERROR(VLOOKUP(A16,'[1]Ejecución CONS 2023'!$C$11:$Q$400,4,FALSE),0)</f>
        <v>0</v>
      </c>
      <c r="G16" s="15">
        <f>IFERROR(VLOOKUP(A16,'[1]Ejecución CONS 2023'!$C$11:$Q$400,5,FALSE),0)</f>
        <v>1095000</v>
      </c>
      <c r="H16" s="4">
        <f>SUM(F16:G16)</f>
        <v>1095000</v>
      </c>
      <c r="I16" s="4">
        <f>SUM(F16:G16)</f>
        <v>1095000</v>
      </c>
      <c r="J16" s="4" t="e">
        <f>SUM(#REF!)</f>
        <v>#REF!</v>
      </c>
      <c r="K16" s="4" t="e">
        <f>SUM(#REF!)</f>
        <v>#REF!</v>
      </c>
      <c r="L16" s="4" t="e">
        <f>SUM(#REF!)</f>
        <v>#REF!</v>
      </c>
      <c r="M16" s="4"/>
      <c r="N16" s="4"/>
    </row>
    <row r="17" spans="1:14" x14ac:dyDescent="0.25">
      <c r="A17" s="1" t="str">
        <f t="shared" si="1"/>
        <v>2.1.3</v>
      </c>
      <c r="B17" s="14" t="s">
        <v>18</v>
      </c>
      <c r="C17" s="4">
        <f>SUM(F17:G17)</f>
        <v>0</v>
      </c>
      <c r="D17" s="4">
        <f>IFERROR(VLOOKUP(A17,'[1]Ejecución CONS 2023'!$C$11:$E$400,3,FALSE),0)</f>
        <v>0</v>
      </c>
      <c r="E17" s="4">
        <f t="shared" ref="E17:E70" si="2">+D17</f>
        <v>0</v>
      </c>
      <c r="F17" s="4">
        <f>IFERROR(VLOOKUP(A17,'[1]Ejecución CONS 2023'!$C$11:$Q$400,4,FALSE),0)</f>
        <v>0</v>
      </c>
      <c r="G17" s="15">
        <f>IFERROR(VLOOKUP(A17,'[1]Ejecución CONS 2023'!$C$11:$Q$400,5,FALSE),0)</f>
        <v>0</v>
      </c>
      <c r="H17" s="4">
        <f>SUM(F17:G17)</f>
        <v>0</v>
      </c>
      <c r="I17" s="4">
        <f>SUM(F17:G17)</f>
        <v>0</v>
      </c>
      <c r="J17" s="4" t="e">
        <f>SUM(#REF!)</f>
        <v>#REF!</v>
      </c>
      <c r="K17" s="4" t="e">
        <f>SUM(#REF!)</f>
        <v>#REF!</v>
      </c>
      <c r="L17" s="4" t="e">
        <f>SUM(#REF!)</f>
        <v>#REF!</v>
      </c>
      <c r="M17" s="4"/>
      <c r="N17" s="4"/>
    </row>
    <row r="18" spans="1:14" x14ac:dyDescent="0.25">
      <c r="A18" s="1" t="str">
        <f t="shared" si="1"/>
        <v>2.1.4</v>
      </c>
      <c r="B18" s="14" t="s">
        <v>19</v>
      </c>
      <c r="C18" s="4">
        <f>SUM(F18:G18)</f>
        <v>0</v>
      </c>
      <c r="D18" s="4">
        <f>IFERROR(VLOOKUP(A18,'[1]Ejecución CONS 2023'!$C$11:$E$400,3,FALSE),0)</f>
        <v>0</v>
      </c>
      <c r="E18" s="4">
        <f t="shared" si="2"/>
        <v>0</v>
      </c>
      <c r="F18" s="4">
        <f>IFERROR(VLOOKUP(A18,'[1]Ejecución CONS 2023'!$C$11:$Q$400,4,FALSE),0)</f>
        <v>0</v>
      </c>
      <c r="G18" s="15">
        <f>IFERROR(VLOOKUP(A18,'[1]Ejecución CONS 2023'!$C$11:$Q$400,5,FALSE),0)</f>
        <v>0</v>
      </c>
      <c r="H18" s="4">
        <f>SUM(F18:G18)</f>
        <v>0</v>
      </c>
      <c r="I18" s="4">
        <f>SUM(F18:G18)</f>
        <v>0</v>
      </c>
      <c r="J18" s="4" t="e">
        <f>SUM(#REF!)</f>
        <v>#REF!</v>
      </c>
      <c r="K18" s="4" t="e">
        <f>SUM(#REF!)</f>
        <v>#REF!</v>
      </c>
      <c r="L18" s="4" t="e">
        <f>SUM(#REF!)</f>
        <v>#REF!</v>
      </c>
      <c r="M18" s="4"/>
      <c r="N18" s="4"/>
    </row>
    <row r="19" spans="1:14" x14ac:dyDescent="0.25">
      <c r="A19" s="1" t="str">
        <f t="shared" si="1"/>
        <v>2.1.5</v>
      </c>
      <c r="B19" s="14" t="s">
        <v>20</v>
      </c>
      <c r="C19" s="4">
        <f>SUM(F19:G19)</f>
        <v>6799984.2000000002</v>
      </c>
      <c r="D19" s="4">
        <f>IFERROR(VLOOKUP(A19,'[1]Ejecución CONS 2023'!$C$11:$E$400,3,FALSE),0)</f>
        <v>38245629.853499994</v>
      </c>
      <c r="E19" s="4">
        <f t="shared" si="2"/>
        <v>38245629.853499994</v>
      </c>
      <c r="F19" s="4">
        <f>IFERROR(VLOOKUP(A19,'[1]Ejecución CONS 2023'!$C$11:$Q$400,4,FALSE),0)</f>
        <v>0</v>
      </c>
      <c r="G19" s="15">
        <f>IFERROR(VLOOKUP(A19,'[1]Ejecución CONS 2023'!$C$11:$Q$400,5,FALSE),0)</f>
        <v>6799984.2000000002</v>
      </c>
      <c r="H19" s="4">
        <f>SUM(F19:G19)</f>
        <v>6799984.2000000002</v>
      </c>
      <c r="I19" s="4">
        <f>SUM(F19:G19)</f>
        <v>6799984.2000000002</v>
      </c>
      <c r="J19" s="4" t="e">
        <f>SUM(#REF!)</f>
        <v>#REF!</v>
      </c>
      <c r="K19" s="4" t="e">
        <f>SUM(#REF!)</f>
        <v>#REF!</v>
      </c>
      <c r="L19" s="4" t="e">
        <f>SUM(#REF!)</f>
        <v>#REF!</v>
      </c>
      <c r="M19" s="4"/>
      <c r="N19" s="4"/>
    </row>
    <row r="20" spans="1:14" x14ac:dyDescent="0.25">
      <c r="A20" s="1" t="str">
        <f t="shared" si="1"/>
        <v>2.2 -</v>
      </c>
      <c r="B20" s="12" t="s">
        <v>21</v>
      </c>
      <c r="C20" s="16">
        <f>SUM(C21:C29)</f>
        <v>4417123.3100000005</v>
      </c>
      <c r="D20" s="16">
        <f>SUM(D21:D29)</f>
        <v>31153547</v>
      </c>
      <c r="E20" s="16">
        <f>SUM(E21:E29)</f>
        <v>31153547</v>
      </c>
      <c r="F20" s="16">
        <f t="shared" ref="F20:G20" si="3">SUM(F21:F29)</f>
        <v>1785031.2</v>
      </c>
      <c r="G20" s="16">
        <f t="shared" si="3"/>
        <v>2632092.11</v>
      </c>
      <c r="H20" s="16">
        <f>SUM(H21:H29)</f>
        <v>4417123.3100000005</v>
      </c>
      <c r="I20" s="16">
        <f>SUM(F20:G20)</f>
        <v>4417123.3099999996</v>
      </c>
      <c r="J20" s="16" t="e">
        <f>SUM(#REF!)</f>
        <v>#REF!</v>
      </c>
      <c r="K20" s="16" t="e">
        <f>SUM(#REF!)</f>
        <v>#REF!</v>
      </c>
      <c r="L20" s="16" t="e">
        <f>SUM(#REF!)</f>
        <v>#REF!</v>
      </c>
      <c r="M20" s="16"/>
      <c r="N20" s="16"/>
    </row>
    <row r="21" spans="1:14" x14ac:dyDescent="0.25">
      <c r="A21" s="1" t="str">
        <f t="shared" si="1"/>
        <v>2.2.1</v>
      </c>
      <c r="B21" s="14" t="s">
        <v>22</v>
      </c>
      <c r="C21" s="4">
        <f>SUM(F21:G21)</f>
        <v>2901246.58</v>
      </c>
      <c r="D21" s="4">
        <f>IFERROR(VLOOKUP(A21,'[1]Ejecución CONS 2023'!$C$11:$E$400,3,FALSE),0)</f>
        <v>22296543</v>
      </c>
      <c r="E21" s="4">
        <f t="shared" si="2"/>
        <v>22296543</v>
      </c>
      <c r="F21" s="4">
        <f>IFERROR(VLOOKUP(A21,'[1]Ejecución CONS 2023'!$C$11:$Q$400,4,FALSE),0)</f>
        <v>1488673.22</v>
      </c>
      <c r="G21" s="15">
        <f>IFERROR(VLOOKUP(A21,'[1]Ejecución CONS 2023'!$C$11:$Q$400,5,FALSE),0)</f>
        <v>1412573.3599999999</v>
      </c>
      <c r="H21" s="4">
        <f>SUM(F21:G21)</f>
        <v>2901246.58</v>
      </c>
      <c r="I21" s="4">
        <f>SUM(F21:G21)</f>
        <v>2901246.58</v>
      </c>
      <c r="J21" s="4" t="e">
        <f>SUM(#REF!)</f>
        <v>#REF!</v>
      </c>
      <c r="K21" s="4" t="e">
        <f>SUM(#REF!)</f>
        <v>#REF!</v>
      </c>
      <c r="L21" s="4" t="e">
        <f>SUM(#REF!)</f>
        <v>#REF!</v>
      </c>
      <c r="M21" s="4"/>
      <c r="N21" s="4"/>
    </row>
    <row r="22" spans="1:14" ht="30" x14ac:dyDescent="0.25">
      <c r="A22" s="1" t="str">
        <f t="shared" si="1"/>
        <v>2.2.2</v>
      </c>
      <c r="B22" s="14" t="s">
        <v>23</v>
      </c>
      <c r="C22" s="4">
        <f>SUM(F22:G22)</f>
        <v>0</v>
      </c>
      <c r="D22" s="4">
        <f>IFERROR(VLOOKUP(A22,'[1]Ejecución CONS 2023'!$C$11:$E$400,3,FALSE),0)</f>
        <v>1497818</v>
      </c>
      <c r="E22" s="4">
        <f t="shared" si="2"/>
        <v>1497818</v>
      </c>
      <c r="F22" s="4">
        <f>IFERROR(VLOOKUP(A22,'[1]Ejecución CONS 2023'!$C$11:$Q$400,4,FALSE),0)</f>
        <v>0</v>
      </c>
      <c r="G22" s="15">
        <f>IFERROR(VLOOKUP(A22,'[1]Ejecución CONS 2023'!$C$11:$Q$400,5,FALSE),0)</f>
        <v>0</v>
      </c>
      <c r="H22" s="4">
        <f>SUM(F22:G22)</f>
        <v>0</v>
      </c>
      <c r="I22" s="4">
        <f>SUM(F22:G22)</f>
        <v>0</v>
      </c>
      <c r="J22" s="4" t="e">
        <f>SUM(#REF!)</f>
        <v>#REF!</v>
      </c>
      <c r="K22" s="4" t="e">
        <f>SUM(#REF!)</f>
        <v>#REF!</v>
      </c>
      <c r="L22" s="4" t="e">
        <f>SUM(#REF!)</f>
        <v>#REF!</v>
      </c>
      <c r="M22" s="4"/>
      <c r="N22" s="4"/>
    </row>
    <row r="23" spans="1:14" x14ac:dyDescent="0.25">
      <c r="A23" s="1" t="str">
        <f t="shared" si="1"/>
        <v>2.2.3</v>
      </c>
      <c r="B23" s="14" t="s">
        <v>24</v>
      </c>
      <c r="C23" s="4">
        <f>SUM(F23:G23)</f>
        <v>0</v>
      </c>
      <c r="D23" s="4">
        <f>IFERROR(VLOOKUP(A23,'[1]Ejecución CONS 2023'!$C$11:$E$400,3,FALSE),0)</f>
        <v>0</v>
      </c>
      <c r="E23" s="4">
        <f t="shared" si="2"/>
        <v>0</v>
      </c>
      <c r="F23" s="4">
        <f>IFERROR(VLOOKUP(A23,'[1]Ejecución CONS 2023'!$C$11:$Q$400,4,FALSE),0)</f>
        <v>0</v>
      </c>
      <c r="G23" s="15">
        <f>IFERROR(VLOOKUP(A23,'[1]Ejecución CONS 2023'!$C$11:$Q$400,5,FALSE),0)</f>
        <v>0</v>
      </c>
      <c r="H23" s="4">
        <f>SUM(F23:G23)</f>
        <v>0</v>
      </c>
      <c r="I23" s="4">
        <f>SUM(F23:G23)</f>
        <v>0</v>
      </c>
      <c r="J23" s="4" t="e">
        <f>SUM(#REF!)</f>
        <v>#REF!</v>
      </c>
      <c r="K23" s="4" t="e">
        <f>SUM(#REF!)</f>
        <v>#REF!</v>
      </c>
      <c r="L23" s="4" t="e">
        <f>SUM(#REF!)</f>
        <v>#REF!</v>
      </c>
      <c r="M23" s="4"/>
      <c r="N23" s="4"/>
    </row>
    <row r="24" spans="1:14" ht="18" customHeight="1" x14ac:dyDescent="0.25">
      <c r="A24" s="1" t="str">
        <f t="shared" si="1"/>
        <v>2.2.4</v>
      </c>
      <c r="B24" s="14" t="s">
        <v>25</v>
      </c>
      <c r="C24" s="4">
        <f>SUM(F24:G24)</f>
        <v>0</v>
      </c>
      <c r="D24" s="4">
        <f>IFERROR(VLOOKUP(A24,'[1]Ejecución CONS 2023'!$C$11:$E$400,3,FALSE),0)</f>
        <v>75000</v>
      </c>
      <c r="E24" s="4">
        <f t="shared" si="2"/>
        <v>75000</v>
      </c>
      <c r="F24" s="4">
        <f>IFERROR(VLOOKUP(A24,'[1]Ejecución CONS 2023'!$C$11:$Q$400,4,FALSE),0)</f>
        <v>0</v>
      </c>
      <c r="G24" s="15">
        <f>IFERROR(VLOOKUP(A24,'[1]Ejecución CONS 2023'!$C$11:$Q$400,5,FALSE),0)</f>
        <v>0</v>
      </c>
      <c r="H24" s="4">
        <f>SUM(F24:G24)</f>
        <v>0</v>
      </c>
      <c r="I24" s="4">
        <f>SUM(F24:G24)</f>
        <v>0</v>
      </c>
      <c r="J24" s="4" t="e">
        <f>SUM(#REF!)</f>
        <v>#REF!</v>
      </c>
      <c r="K24" s="4" t="e">
        <f>SUM(#REF!)</f>
        <v>#REF!</v>
      </c>
      <c r="L24" s="4" t="e">
        <f>SUM(#REF!)</f>
        <v>#REF!</v>
      </c>
      <c r="M24" s="4"/>
      <c r="N24" s="4"/>
    </row>
    <row r="25" spans="1:14" x14ac:dyDescent="0.25">
      <c r="A25" s="1" t="str">
        <f>LEFT(B25,5)</f>
        <v>2.2.5</v>
      </c>
      <c r="B25" s="14" t="s">
        <v>26</v>
      </c>
      <c r="C25" s="4">
        <f>SUM(F25:G25)</f>
        <v>0</v>
      </c>
      <c r="D25" s="4">
        <f>IFERROR(VLOOKUP(A25,'[1]Ejecución CONS 2023'!$C$11:$E$400,3,FALSE),0)</f>
        <v>0</v>
      </c>
      <c r="E25" s="4">
        <f t="shared" si="2"/>
        <v>0</v>
      </c>
      <c r="F25" s="4">
        <f>IFERROR(VLOOKUP(A25,'[1]Ejecución CONS 2023'!$C$11:$Q$400,4,FALSE),0)</f>
        <v>0</v>
      </c>
      <c r="G25" s="15">
        <f>IFERROR(VLOOKUP(A25,'[1]Ejecución CONS 2023'!$C$11:$Q$400,5,FALSE),0)</f>
        <v>0</v>
      </c>
      <c r="H25" s="4">
        <f>SUM(F25:G25)</f>
        <v>0</v>
      </c>
      <c r="I25" s="4">
        <f>SUM(F25:G25)</f>
        <v>0</v>
      </c>
      <c r="J25" s="4" t="e">
        <f>SUM(#REF!)</f>
        <v>#REF!</v>
      </c>
      <c r="K25" s="4" t="e">
        <f>SUM(#REF!)</f>
        <v>#REF!</v>
      </c>
      <c r="L25" s="4" t="e">
        <f>SUM(#REF!)</f>
        <v>#REF!</v>
      </c>
      <c r="M25" s="4"/>
      <c r="N25" s="4"/>
    </row>
    <row r="26" spans="1:14" x14ac:dyDescent="0.25">
      <c r="A26" s="1" t="str">
        <f t="shared" si="1"/>
        <v>2.2.6</v>
      </c>
      <c r="B26" s="14" t="s">
        <v>27</v>
      </c>
      <c r="C26" s="4">
        <f>SUM(F26:G26)</f>
        <v>146582.24</v>
      </c>
      <c r="D26" s="4">
        <f>IFERROR(VLOOKUP(A26,'[1]Ejecución CONS 2023'!$C$11:$E$400,3,FALSE),0)</f>
        <v>2240371</v>
      </c>
      <c r="E26" s="4">
        <f t="shared" si="2"/>
        <v>2240371</v>
      </c>
      <c r="F26" s="4">
        <f>IFERROR(VLOOKUP(A26,'[1]Ejecución CONS 2023'!$C$11:$Q$400,4,FALSE),0)</f>
        <v>72298.240000000005</v>
      </c>
      <c r="G26" s="15">
        <f>IFERROR(VLOOKUP(A26,'[1]Ejecución CONS 2023'!$C$11:$Q$400,5,FALSE),0)</f>
        <v>74284</v>
      </c>
      <c r="H26" s="4">
        <f>SUM(F26:G26)</f>
        <v>146582.24</v>
      </c>
      <c r="I26" s="4">
        <f>SUM(F26:G26)</f>
        <v>146582.24</v>
      </c>
      <c r="J26" s="4" t="e">
        <f>SUM(#REF!)</f>
        <v>#REF!</v>
      </c>
      <c r="K26" s="4" t="e">
        <f>SUM(#REF!)</f>
        <v>#REF!</v>
      </c>
      <c r="L26" s="4" t="e">
        <f>SUM(#REF!)</f>
        <v>#REF!</v>
      </c>
      <c r="M26" s="4"/>
      <c r="N26" s="4"/>
    </row>
    <row r="27" spans="1:14" ht="47.25" customHeight="1" x14ac:dyDescent="0.25">
      <c r="A27" s="1" t="str">
        <f t="shared" si="1"/>
        <v>2.2.7</v>
      </c>
      <c r="B27" s="14" t="s">
        <v>28</v>
      </c>
      <c r="C27" s="4">
        <f>SUM(F27:G27)</f>
        <v>678246.03</v>
      </c>
      <c r="D27" s="4">
        <f>IFERROR(VLOOKUP(A27,'[1]Ejecución CONS 2023'!$C$11:$E$400,3,FALSE),0)</f>
        <v>2234074</v>
      </c>
      <c r="E27" s="4">
        <f t="shared" si="2"/>
        <v>2234074</v>
      </c>
      <c r="F27" s="4">
        <f>IFERROR(VLOOKUP(A27,'[1]Ejecución CONS 2023'!$C$11:$Q$400,4,FALSE),0)</f>
        <v>162699.74000000002</v>
      </c>
      <c r="G27" s="15">
        <f>IFERROR(VLOOKUP(A27,'[1]Ejecución CONS 2023'!$C$11:$Q$400,5,FALSE),0)</f>
        <v>515546.29000000004</v>
      </c>
      <c r="H27" s="4">
        <f>SUM(F27:G27)</f>
        <v>678246.03</v>
      </c>
      <c r="I27" s="4">
        <f>SUM(F27:G27)</f>
        <v>678246.03</v>
      </c>
      <c r="J27" s="4" t="e">
        <f>SUM(#REF!)</f>
        <v>#REF!</v>
      </c>
      <c r="K27" s="4" t="e">
        <f>SUM(#REF!)</f>
        <v>#REF!</v>
      </c>
      <c r="L27" s="4" t="e">
        <f>SUM(#REF!)</f>
        <v>#REF!</v>
      </c>
      <c r="M27" s="4"/>
      <c r="N27" s="4"/>
    </row>
    <row r="28" spans="1:14" ht="30" x14ac:dyDescent="0.25">
      <c r="A28" s="1" t="str">
        <f t="shared" si="1"/>
        <v>2.2.8</v>
      </c>
      <c r="B28" s="14" t="s">
        <v>29</v>
      </c>
      <c r="C28" s="4">
        <f>SUM(F28:G28)</f>
        <v>307376.45999999996</v>
      </c>
      <c r="D28" s="4">
        <f>IFERROR(VLOOKUP(A28,'[1]Ejecución CONS 2023'!$C$11:$E$400,3,FALSE),0)</f>
        <v>1836618</v>
      </c>
      <c r="E28" s="4">
        <f t="shared" si="2"/>
        <v>1836618</v>
      </c>
      <c r="F28" s="4">
        <f>IFERROR(VLOOKUP(A28,'[1]Ejecución CONS 2023'!$C$11:$Q$400,4,FALSE),0)</f>
        <v>61360</v>
      </c>
      <c r="G28" s="15">
        <f>IFERROR(VLOOKUP(A28,'[1]Ejecución CONS 2023'!$C$11:$Q$400,5,FALSE),0)</f>
        <v>246016.46</v>
      </c>
      <c r="H28" s="4">
        <f>SUM(F28:G28)</f>
        <v>307376.45999999996</v>
      </c>
      <c r="I28" s="4">
        <f>SUM(F28:G28)</f>
        <v>307376.45999999996</v>
      </c>
      <c r="J28" s="4" t="e">
        <f>SUM(#REF!)</f>
        <v>#REF!</v>
      </c>
      <c r="K28" s="4" t="e">
        <f>SUM(#REF!)</f>
        <v>#REF!</v>
      </c>
      <c r="L28" s="4" t="e">
        <f>SUM(#REF!)</f>
        <v>#REF!</v>
      </c>
      <c r="M28" s="4"/>
      <c r="N28" s="4"/>
    </row>
    <row r="29" spans="1:14" x14ac:dyDescent="0.25">
      <c r="A29" s="1" t="str">
        <f t="shared" si="1"/>
        <v>2.2.9</v>
      </c>
      <c r="B29" s="14" t="s">
        <v>30</v>
      </c>
      <c r="C29" s="4">
        <f>SUM(F29:G29)</f>
        <v>383672</v>
      </c>
      <c r="D29" s="4">
        <f>IFERROR(VLOOKUP(A29,'[1]Ejecución CONS 2023'!$C$11:$E$400,3,FALSE),0)</f>
        <v>973123</v>
      </c>
      <c r="E29" s="4">
        <f t="shared" si="2"/>
        <v>973123</v>
      </c>
      <c r="F29" s="17">
        <f>IFERROR(VLOOKUP(A29,'[1]Ejecución CONS 2023'!$C$11:$Q$400,4,FALSE),0)</f>
        <v>0</v>
      </c>
      <c r="G29" s="15">
        <f>IFERROR(VLOOKUP(A29,'[1]Ejecución CONS 2023'!$C$11:$Q$400,5,FALSE),0)</f>
        <v>383672</v>
      </c>
      <c r="H29" s="4">
        <f>SUM(F29:G29)</f>
        <v>383672</v>
      </c>
      <c r="I29" s="4">
        <f>SUM(F29:G29)</f>
        <v>383672</v>
      </c>
      <c r="J29" s="4" t="e">
        <f>SUM(#REF!)</f>
        <v>#REF!</v>
      </c>
      <c r="K29" s="4" t="e">
        <f>SUM(#REF!)</f>
        <v>#REF!</v>
      </c>
      <c r="L29" s="4" t="e">
        <f>SUM(#REF!)</f>
        <v>#REF!</v>
      </c>
      <c r="M29" s="4"/>
      <c r="N29" s="4"/>
    </row>
    <row r="30" spans="1:14" x14ac:dyDescent="0.25">
      <c r="A30" s="1" t="str">
        <f t="shared" si="1"/>
        <v>2.3 -</v>
      </c>
      <c r="B30" s="12" t="s">
        <v>31</v>
      </c>
      <c r="C30" s="16">
        <f>SUM(C31:C39)</f>
        <v>187151.96</v>
      </c>
      <c r="D30" s="16">
        <f>SUM(D31:D39)</f>
        <v>9246652</v>
      </c>
      <c r="E30" s="4">
        <f t="shared" si="2"/>
        <v>9246652</v>
      </c>
      <c r="F30" s="16">
        <f t="shared" ref="F30:G30" si="4">SUM(F31:F39)</f>
        <v>8460</v>
      </c>
      <c r="G30" s="16">
        <f t="shared" si="4"/>
        <v>178691.96</v>
      </c>
      <c r="H30" s="16">
        <f>SUM(H31:H39)</f>
        <v>187151.96</v>
      </c>
      <c r="I30" s="16">
        <f>SUM(F30:G30)</f>
        <v>187151.96</v>
      </c>
      <c r="J30" s="16" t="e">
        <f>SUM(#REF!)</f>
        <v>#REF!</v>
      </c>
      <c r="K30" s="16" t="e">
        <f>SUM(#REF!)</f>
        <v>#REF!</v>
      </c>
      <c r="L30" s="16" t="e">
        <f>SUM(#REF!)</f>
        <v>#REF!</v>
      </c>
      <c r="M30" s="16"/>
      <c r="N30" s="16"/>
    </row>
    <row r="31" spans="1:14" ht="30" x14ac:dyDescent="0.25">
      <c r="A31" s="1" t="str">
        <f t="shared" si="1"/>
        <v>2.3.1</v>
      </c>
      <c r="B31" s="14" t="s">
        <v>32</v>
      </c>
      <c r="C31" s="4">
        <f>SUM(F31:G31)</f>
        <v>187151.96</v>
      </c>
      <c r="D31" s="4">
        <f>IFERROR(VLOOKUP(A31,'[1]Ejecución CONS 2023'!$C$11:$E$400,3,FALSE),0)</f>
        <v>663600</v>
      </c>
      <c r="E31" s="4">
        <f t="shared" si="2"/>
        <v>663600</v>
      </c>
      <c r="F31" s="4">
        <f>IFERROR(VLOOKUP(A31,'[1]Ejecución CONS 2023'!$C$11:$Q$400,4,FALSE),0)</f>
        <v>8460</v>
      </c>
      <c r="G31" s="15">
        <f>IFERROR(VLOOKUP(A31,'[1]Ejecución CONS 2023'!$C$11:$Q$400,5,FALSE),0)</f>
        <v>178691.96</v>
      </c>
      <c r="H31" s="4">
        <f>SUM(F31:G31)</f>
        <v>187151.96</v>
      </c>
      <c r="I31" s="4">
        <f>SUM(F31:G31)</f>
        <v>187151.96</v>
      </c>
      <c r="J31" s="4" t="e">
        <f>SUM(#REF!)</f>
        <v>#REF!</v>
      </c>
      <c r="K31" s="4" t="e">
        <f>SUM(#REF!)</f>
        <v>#REF!</v>
      </c>
      <c r="L31" s="4" t="e">
        <f>SUM(#REF!)</f>
        <v>#REF!</v>
      </c>
      <c r="M31" s="4"/>
      <c r="N31" s="4"/>
    </row>
    <row r="32" spans="1:14" x14ac:dyDescent="0.25">
      <c r="A32" s="1" t="str">
        <f t="shared" si="1"/>
        <v>2.3.2</v>
      </c>
      <c r="B32" s="14" t="s">
        <v>33</v>
      </c>
      <c r="C32" s="4">
        <f>SUM(F32:G32)</f>
        <v>0</v>
      </c>
      <c r="D32" s="4">
        <f>IFERROR(VLOOKUP(A32,'[1]Ejecución CONS 2023'!$C$11:$E$400,3,FALSE),0)</f>
        <v>201008</v>
      </c>
      <c r="E32" s="4">
        <f t="shared" si="2"/>
        <v>201008</v>
      </c>
      <c r="F32" s="4">
        <f>IFERROR(VLOOKUP(A32,'[1]Ejecución CONS 2023'!$C$11:$Q$400,4,FALSE),0)</f>
        <v>0</v>
      </c>
      <c r="G32" s="15">
        <f>IFERROR(VLOOKUP(A32,'[1]Ejecución CONS 2023'!$C$11:$Q$400,5,FALSE),0)</f>
        <v>0</v>
      </c>
      <c r="H32" s="4">
        <f>SUM(F32:G32)</f>
        <v>0</v>
      </c>
      <c r="I32" s="4">
        <f>SUM(F32:G32)</f>
        <v>0</v>
      </c>
      <c r="J32" s="4" t="e">
        <f>SUM(#REF!)</f>
        <v>#REF!</v>
      </c>
      <c r="K32" s="4" t="e">
        <f>SUM(#REF!)</f>
        <v>#REF!</v>
      </c>
      <c r="L32" s="4" t="e">
        <f>SUM(#REF!)</f>
        <v>#REF!</v>
      </c>
      <c r="M32" s="4"/>
      <c r="N32" s="4"/>
    </row>
    <row r="33" spans="1:14" ht="30" x14ac:dyDescent="0.25">
      <c r="A33" s="1" t="str">
        <f t="shared" si="1"/>
        <v>2.3.3</v>
      </c>
      <c r="B33" s="14" t="s">
        <v>34</v>
      </c>
      <c r="C33" s="4">
        <f>SUM(F33:G33)</f>
        <v>0</v>
      </c>
      <c r="D33" s="4">
        <f>IFERROR(VLOOKUP(A33,'[1]Ejecución CONS 2023'!$C$11:$E$400,3,FALSE),0)</f>
        <v>517000</v>
      </c>
      <c r="E33" s="4">
        <f t="shared" si="2"/>
        <v>517000</v>
      </c>
      <c r="F33" s="4">
        <f>IFERROR(VLOOKUP(A33,'[1]Ejecución CONS 2023'!$C$11:$Q$400,4,FALSE),0)</f>
        <v>0</v>
      </c>
      <c r="G33" s="15">
        <f>IFERROR(VLOOKUP(A33,'[1]Ejecución CONS 2023'!$C$11:$Q$400,5,FALSE),0)</f>
        <v>0</v>
      </c>
      <c r="H33" s="4">
        <f>SUM(F33:G33)</f>
        <v>0</v>
      </c>
      <c r="I33" s="4">
        <f>SUM(F33:G33)</f>
        <v>0</v>
      </c>
      <c r="J33" s="4" t="e">
        <f>SUM(#REF!)</f>
        <v>#REF!</v>
      </c>
      <c r="K33" s="4" t="e">
        <f>SUM(#REF!)</f>
        <v>#REF!</v>
      </c>
      <c r="L33" s="4" t="e">
        <f>SUM(#REF!)</f>
        <v>#REF!</v>
      </c>
      <c r="M33" s="4"/>
      <c r="N33" s="4"/>
    </row>
    <row r="34" spans="1:14" x14ac:dyDescent="0.25">
      <c r="A34" s="1" t="s">
        <v>35</v>
      </c>
      <c r="B34" s="14" t="s">
        <v>36</v>
      </c>
      <c r="C34" s="4">
        <f>SUM(F34:G34)</f>
        <v>0</v>
      </c>
      <c r="D34" s="4">
        <f>IFERROR(VLOOKUP(A34,'[1]Ejecución CONS 2023'!$C$11:$E$400,3,FALSE),0)</f>
        <v>0</v>
      </c>
      <c r="E34" s="4">
        <f t="shared" si="2"/>
        <v>0</v>
      </c>
      <c r="F34" s="4">
        <f>IFERROR(VLOOKUP(A34,'[1]Ejecución CONS 2023'!$C$11:$Q$400,4,FALSE),0)</f>
        <v>0</v>
      </c>
      <c r="G34" s="15">
        <f>IFERROR(VLOOKUP(A34,'[1]Ejecución CONS 2023'!$C$11:$Q$400,5,FALSE),0)</f>
        <v>0</v>
      </c>
      <c r="H34" s="4">
        <f>SUM(F34:G34)</f>
        <v>0</v>
      </c>
      <c r="I34" s="4">
        <f>SUM(F34:G34)</f>
        <v>0</v>
      </c>
      <c r="J34" s="4" t="e">
        <f>SUM(#REF!)</f>
        <v>#REF!</v>
      </c>
      <c r="K34" s="4" t="e">
        <f>SUM(#REF!)</f>
        <v>#REF!</v>
      </c>
      <c r="L34" s="4" t="e">
        <f>SUM(#REF!)</f>
        <v>#REF!</v>
      </c>
      <c r="M34" s="4"/>
      <c r="N34" s="4"/>
    </row>
    <row r="35" spans="1:14" ht="30" x14ac:dyDescent="0.25">
      <c r="A35" s="1" t="str">
        <f t="shared" si="1"/>
        <v>2.3.5</v>
      </c>
      <c r="B35" s="14" t="s">
        <v>37</v>
      </c>
      <c r="C35" s="4">
        <f>SUM(F35:G35)</f>
        <v>0</v>
      </c>
      <c r="D35" s="4">
        <f>IFERROR(VLOOKUP(A35,'[1]Ejecución CONS 2023'!$C$11:$E$400,3,FALSE),0)</f>
        <v>0</v>
      </c>
      <c r="E35" s="4">
        <f t="shared" si="2"/>
        <v>0</v>
      </c>
      <c r="F35" s="4">
        <f>IFERROR(VLOOKUP(A35,'[1]Ejecución CONS 2023'!$C$11:$Q$400,4,FALSE),0)</f>
        <v>0</v>
      </c>
      <c r="G35" s="15">
        <f>IFERROR(VLOOKUP(A35,'[1]Ejecución CONS 2023'!$C$11:$Q$400,5,FALSE),0)</f>
        <v>0</v>
      </c>
      <c r="H35" s="4">
        <f>SUM(F35:G35)</f>
        <v>0</v>
      </c>
      <c r="I35" s="4">
        <f>SUM(F35:G35)</f>
        <v>0</v>
      </c>
      <c r="J35" s="4" t="e">
        <f>SUM(#REF!)</f>
        <v>#REF!</v>
      </c>
      <c r="K35" s="4" t="e">
        <f>SUM(#REF!)</f>
        <v>#REF!</v>
      </c>
      <c r="L35" s="4" t="e">
        <f>SUM(#REF!)</f>
        <v>#REF!</v>
      </c>
      <c r="M35" s="4"/>
      <c r="N35" s="4"/>
    </row>
    <row r="36" spans="1:14" ht="30" x14ac:dyDescent="0.25">
      <c r="A36" s="1" t="str">
        <f t="shared" si="1"/>
        <v>2.3.6</v>
      </c>
      <c r="B36" s="14" t="s">
        <v>38</v>
      </c>
      <c r="C36" s="4">
        <f>SUM(F36:G36)</f>
        <v>0</v>
      </c>
      <c r="D36" s="4">
        <f>IFERROR(VLOOKUP(A36,'[1]Ejecución CONS 2023'!$C$11:$E$400,3,FALSE),0)</f>
        <v>163600</v>
      </c>
      <c r="E36" s="4">
        <f t="shared" si="2"/>
        <v>163600</v>
      </c>
      <c r="F36" s="4">
        <f>IFERROR(VLOOKUP(A36,'[1]Ejecución CONS 2023'!$C$11:$Q$400,4,FALSE),0)</f>
        <v>0</v>
      </c>
      <c r="G36" s="15">
        <f>IFERROR(VLOOKUP(A36,'[1]Ejecución CONS 2023'!$C$11:$Q$400,5,FALSE),0)</f>
        <v>0</v>
      </c>
      <c r="H36" s="4">
        <f>SUM(F36:G36)</f>
        <v>0</v>
      </c>
      <c r="I36" s="4">
        <f>SUM(F36:G36)</f>
        <v>0</v>
      </c>
      <c r="J36" s="4" t="e">
        <f>SUM(#REF!)</f>
        <v>#REF!</v>
      </c>
      <c r="K36" s="4" t="e">
        <f>SUM(#REF!)</f>
        <v>#REF!</v>
      </c>
      <c r="L36" s="4" t="e">
        <f>SUM(#REF!)</f>
        <v>#REF!</v>
      </c>
      <c r="M36" s="4"/>
      <c r="N36" s="4"/>
    </row>
    <row r="37" spans="1:14" ht="30" x14ac:dyDescent="0.25">
      <c r="A37" s="1" t="str">
        <f t="shared" si="1"/>
        <v>2.3.7</v>
      </c>
      <c r="B37" s="14" t="s">
        <v>39</v>
      </c>
      <c r="C37" s="4">
        <f>SUM(F37:G37)</f>
        <v>0</v>
      </c>
      <c r="D37" s="4">
        <f>IFERROR(VLOOKUP(A37,'[1]Ejecución CONS 2023'!$C$11:$E$400,3,FALSE),0)</f>
        <v>4213500</v>
      </c>
      <c r="E37" s="4">
        <f t="shared" si="2"/>
        <v>4213500</v>
      </c>
      <c r="F37" s="4">
        <f>IFERROR(VLOOKUP(A37,'[1]Ejecución CONS 2023'!$C$11:$Q$400,4,FALSE),0)</f>
        <v>0</v>
      </c>
      <c r="G37" s="15">
        <f>IFERROR(VLOOKUP(A37,'[1]Ejecución CONS 2023'!$C$11:$Q$400,5,FALSE),0)</f>
        <v>0</v>
      </c>
      <c r="H37" s="4">
        <f>SUM(F37:G37)</f>
        <v>0</v>
      </c>
      <c r="I37" s="4">
        <f>SUM(F37:G37)</f>
        <v>0</v>
      </c>
      <c r="J37" s="4" t="e">
        <f>SUM(#REF!)</f>
        <v>#REF!</v>
      </c>
      <c r="K37" s="4" t="e">
        <f>SUM(#REF!)</f>
        <v>#REF!</v>
      </c>
      <c r="L37" s="4" t="e">
        <f>SUM(#REF!)</f>
        <v>#REF!</v>
      </c>
      <c r="M37" s="4"/>
      <c r="N37" s="4"/>
    </row>
    <row r="38" spans="1:14" ht="30" x14ac:dyDescent="0.25">
      <c r="A38" s="1" t="str">
        <f t="shared" si="1"/>
        <v>2.3.8</v>
      </c>
      <c r="B38" s="14" t="s">
        <v>40</v>
      </c>
      <c r="C38" s="4">
        <f>SUM(F38:G38)</f>
        <v>0</v>
      </c>
      <c r="D38" s="4">
        <f>IFERROR(VLOOKUP(A38,'[1]Ejecución CONS 2023'!$C$11:$E$400,3,FALSE),0)</f>
        <v>0</v>
      </c>
      <c r="E38" s="4">
        <f t="shared" si="2"/>
        <v>0</v>
      </c>
      <c r="F38" s="4">
        <f>IFERROR(VLOOKUP(A38,'[1]Ejecución CONS 2023'!$C$11:$Q$400,4,FALSE),0)</f>
        <v>0</v>
      </c>
      <c r="G38" s="15">
        <f>IFERROR(VLOOKUP(A38,'[1]Ejecución CONS 2023'!$C$11:$Q$400,5,FALSE),0)</f>
        <v>0</v>
      </c>
      <c r="H38" s="4"/>
      <c r="I38" s="4">
        <f>SUM(F38:G38)</f>
        <v>0</v>
      </c>
      <c r="J38" s="4" t="e">
        <f>SUM(#REF!)</f>
        <v>#REF!</v>
      </c>
      <c r="K38" s="4" t="e">
        <f>SUM(#REF!)</f>
        <v>#REF!</v>
      </c>
      <c r="L38" s="4" t="e">
        <f>SUM(#REF!)</f>
        <v>#REF!</v>
      </c>
      <c r="M38" s="4"/>
      <c r="N38" s="4"/>
    </row>
    <row r="39" spans="1:14" x14ac:dyDescent="0.25">
      <c r="A39" s="1" t="str">
        <f t="shared" si="1"/>
        <v>2.3.9</v>
      </c>
      <c r="B39" s="14" t="s">
        <v>41</v>
      </c>
      <c r="C39" s="4">
        <f>SUM(F39:G39)</f>
        <v>0</v>
      </c>
      <c r="D39" s="4">
        <f>IFERROR(VLOOKUP(A39,'[1]Ejecución CONS 2023'!$C$11:$E$400,3,FALSE),0)</f>
        <v>3487944</v>
      </c>
      <c r="E39" s="4">
        <f t="shared" si="2"/>
        <v>3487944</v>
      </c>
      <c r="F39" s="4">
        <f>IFERROR(VLOOKUP(A39,'[1]Ejecución CONS 2023'!$C$11:$Q$400,4,FALSE),0)</f>
        <v>0</v>
      </c>
      <c r="G39" s="15">
        <f>IFERROR(VLOOKUP(A39,'[1]Ejecución CONS 2023'!$C$11:$Q$400,5,FALSE),0)</f>
        <v>0</v>
      </c>
      <c r="H39" s="4">
        <f>SUM(F39:G39)</f>
        <v>0</v>
      </c>
      <c r="I39" s="4">
        <f>SUM(F39:G39)</f>
        <v>0</v>
      </c>
      <c r="J39" s="4" t="e">
        <f>SUM(#REF!)</f>
        <v>#REF!</v>
      </c>
      <c r="K39" s="4" t="e">
        <f>SUM(#REF!)</f>
        <v>#REF!</v>
      </c>
      <c r="L39" s="4" t="e">
        <f>SUM(#REF!)</f>
        <v>#REF!</v>
      </c>
      <c r="M39" s="4"/>
      <c r="N39" s="4"/>
    </row>
    <row r="40" spans="1:14" x14ac:dyDescent="0.25">
      <c r="A40" s="1" t="str">
        <f t="shared" si="1"/>
        <v>2.4 -</v>
      </c>
      <c r="B40" s="12" t="s">
        <v>42</v>
      </c>
      <c r="C40" s="16">
        <f>SUM(C41:C47)</f>
        <v>408911.74</v>
      </c>
      <c r="D40" s="16">
        <f>SUM(D41:D47)</f>
        <v>500000</v>
      </c>
      <c r="E40" s="4">
        <f t="shared" si="2"/>
        <v>500000</v>
      </c>
      <c r="F40" s="16">
        <f>SUM(F42:F47)</f>
        <v>0</v>
      </c>
      <c r="G40" s="16">
        <f t="shared" ref="G40" si="5">SUM(G41:G47)</f>
        <v>408911.74</v>
      </c>
      <c r="H40" s="16">
        <f>SUM(H41:H47)</f>
        <v>408911.74</v>
      </c>
      <c r="I40" s="16">
        <f>SUM(F40:G40)</f>
        <v>408911.74</v>
      </c>
      <c r="J40" s="16" t="e">
        <f>SUM(#REF!)</f>
        <v>#REF!</v>
      </c>
      <c r="K40" s="16" t="e">
        <f>SUM(#REF!)</f>
        <v>#REF!</v>
      </c>
      <c r="L40" s="16" t="e">
        <f>SUM(#REF!)</f>
        <v>#REF!</v>
      </c>
      <c r="M40" s="16"/>
      <c r="N40" s="16"/>
    </row>
    <row r="41" spans="1:14" ht="30" x14ac:dyDescent="0.25">
      <c r="A41" s="1" t="str">
        <f t="shared" si="1"/>
        <v>2.4.1</v>
      </c>
      <c r="B41" s="14" t="s">
        <v>43</v>
      </c>
      <c r="C41" s="4">
        <f>SUM(F41:G41)</f>
        <v>0</v>
      </c>
      <c r="D41" s="4">
        <f>IFERROR(VLOOKUP(A41,'[1]Ejecución CONS 2023'!$C$11:$E$400,3,FALSE),0)</f>
        <v>0</v>
      </c>
      <c r="E41" s="4">
        <f t="shared" si="2"/>
        <v>0</v>
      </c>
      <c r="F41" s="4">
        <f>IFERROR(VLOOKUP(A41,'[1]Ejecución CONS 2023'!$C$11:$Q$400,4,FALSE),0)</f>
        <v>0</v>
      </c>
      <c r="G41" s="15">
        <f>IFERROR(VLOOKUP(A41,'[1]Ejecución CONS 2023'!$C$11:$Q$400,5,FALSE),0)</f>
        <v>0</v>
      </c>
      <c r="H41" s="4">
        <f>SUM(F41:G41)</f>
        <v>0</v>
      </c>
      <c r="I41" s="4">
        <f>SUM(F41:G41)</f>
        <v>0</v>
      </c>
      <c r="J41" s="4" t="e">
        <f>SUM(#REF!)</f>
        <v>#REF!</v>
      </c>
      <c r="K41" s="4" t="e">
        <f>SUM(#REF!)</f>
        <v>#REF!</v>
      </c>
      <c r="L41" s="4" t="e">
        <f>SUM(#REF!)</f>
        <v>#REF!</v>
      </c>
      <c r="M41" s="4"/>
      <c r="N41" s="4"/>
    </row>
    <row r="42" spans="1:14" ht="30" x14ac:dyDescent="0.25">
      <c r="A42" s="1" t="str">
        <f t="shared" si="1"/>
        <v>2.4.2</v>
      </c>
      <c r="B42" s="14" t="s">
        <v>44</v>
      </c>
      <c r="C42" s="4">
        <f>SUM(F42:G42)</f>
        <v>0</v>
      </c>
      <c r="D42" s="4">
        <f>IFERROR(VLOOKUP(A42,'[1]Ejecución CONS 2023'!$C$11:$E$400,3,FALSE),0)</f>
        <v>0</v>
      </c>
      <c r="E42" s="4">
        <f t="shared" si="2"/>
        <v>0</v>
      </c>
      <c r="F42" s="4">
        <f>IFERROR(VLOOKUP(A42,'[1]Ejecución CONS 2023'!$C$11:$Q$400,4,FALSE),0)</f>
        <v>0</v>
      </c>
      <c r="G42" s="15">
        <f>IFERROR(VLOOKUP(A42,'[1]Ejecución CONS 2023'!$C$11:$Q$400,5,FALSE),0)</f>
        <v>0</v>
      </c>
      <c r="H42" s="4">
        <f>SUM(F42:G42)</f>
        <v>0</v>
      </c>
      <c r="I42" s="4">
        <f>SUM(F42:G42)</f>
        <v>0</v>
      </c>
      <c r="J42" s="4" t="e">
        <f>SUM(#REF!)</f>
        <v>#REF!</v>
      </c>
      <c r="K42" s="4" t="e">
        <f>SUM(#REF!)</f>
        <v>#REF!</v>
      </c>
      <c r="L42" s="4" t="e">
        <f>SUM(#REF!)</f>
        <v>#REF!</v>
      </c>
      <c r="M42" s="4"/>
      <c r="N42" s="4"/>
    </row>
    <row r="43" spans="1:14" ht="30" x14ac:dyDescent="0.25">
      <c r="A43" s="1" t="str">
        <f t="shared" si="1"/>
        <v>2.4.3</v>
      </c>
      <c r="B43" s="14" t="s">
        <v>45</v>
      </c>
      <c r="C43" s="4">
        <f>SUM(F43:G43)</f>
        <v>0</v>
      </c>
      <c r="D43" s="4">
        <f>IFERROR(VLOOKUP(A43,'[1]Ejecución CONS 2023'!$C$11:$E$400,3,FALSE),0)</f>
        <v>0</v>
      </c>
      <c r="E43" s="4">
        <f t="shared" si="2"/>
        <v>0</v>
      </c>
      <c r="F43" s="4">
        <f>IFERROR(VLOOKUP(A43,'[1]Ejecución CONS 2023'!$C$11:$Q$400,4,FALSE),0)</f>
        <v>0</v>
      </c>
      <c r="G43" s="15">
        <f>IFERROR(VLOOKUP(A43,'[1]Ejecución CONS 2023'!$C$11:$Q$400,5,FALSE),0)</f>
        <v>0</v>
      </c>
      <c r="H43" s="4"/>
      <c r="I43" s="4">
        <f>SUM(F43:G43)</f>
        <v>0</v>
      </c>
      <c r="J43" s="4" t="e">
        <f>SUM(#REF!)</f>
        <v>#REF!</v>
      </c>
      <c r="K43" s="4" t="e">
        <f>SUM(#REF!)</f>
        <v>#REF!</v>
      </c>
      <c r="L43" s="4" t="e">
        <f>SUM(#REF!)</f>
        <v>#REF!</v>
      </c>
      <c r="M43" s="4"/>
      <c r="N43" s="4"/>
    </row>
    <row r="44" spans="1:14" ht="30" x14ac:dyDescent="0.25">
      <c r="A44" s="1" t="str">
        <f t="shared" si="1"/>
        <v>2.4.4</v>
      </c>
      <c r="B44" s="14" t="s">
        <v>46</v>
      </c>
      <c r="C44" s="4">
        <f>SUM(F44:G44)</f>
        <v>0</v>
      </c>
      <c r="D44" s="4">
        <f>IFERROR(VLOOKUP(A44,'[1]Ejecución CONS 2023'!$C$11:$E$400,3,FALSE),0)</f>
        <v>0</v>
      </c>
      <c r="E44" s="4">
        <f t="shared" si="2"/>
        <v>0</v>
      </c>
      <c r="F44" s="4">
        <f>IFERROR(VLOOKUP(A44,'[1]Ejecución CONS 2023'!$C$11:$Q$400,4,FALSE),0)</f>
        <v>0</v>
      </c>
      <c r="G44" s="15">
        <f>IFERROR(VLOOKUP(A44,'[1]Ejecución CONS 2023'!$C$11:$Q$400,5,FALSE),0)</f>
        <v>0</v>
      </c>
      <c r="H44" s="4">
        <f>SUM(F44:G44)</f>
        <v>0</v>
      </c>
      <c r="I44" s="4">
        <f>SUM(F44:G44)</f>
        <v>0</v>
      </c>
      <c r="J44" s="4" t="e">
        <f>SUM(#REF!)</f>
        <v>#REF!</v>
      </c>
      <c r="K44" s="4" t="e">
        <f>SUM(#REF!)</f>
        <v>#REF!</v>
      </c>
      <c r="L44" s="4" t="e">
        <f>SUM(#REF!)</f>
        <v>#REF!</v>
      </c>
      <c r="M44" s="4"/>
      <c r="N44" s="4"/>
    </row>
    <row r="45" spans="1:14" ht="30" x14ac:dyDescent="0.25">
      <c r="A45" s="1" t="str">
        <f t="shared" si="1"/>
        <v>2.4.5</v>
      </c>
      <c r="B45" s="14" t="s">
        <v>47</v>
      </c>
      <c r="C45" s="4"/>
      <c r="D45" s="4">
        <f>IFERROR(VLOOKUP(A45,'[1]Ejecución CONS 2023'!$C$11:$E$400,3,FALSE),0)</f>
        <v>0</v>
      </c>
      <c r="E45" s="4">
        <f t="shared" si="2"/>
        <v>0</v>
      </c>
      <c r="F45" s="4">
        <f>IFERROR(VLOOKUP(A45,'[1]Ejecución CONS 2023'!$C$11:$Q$400,4,FALSE),0)</f>
        <v>0</v>
      </c>
      <c r="G45" s="15">
        <f>IFERROR(VLOOKUP(A45,'[1]Ejecución CONS 2023'!$C$11:$Q$400,5,FALSE),0)</f>
        <v>0</v>
      </c>
      <c r="H45" s="4"/>
      <c r="I45" s="4">
        <f>SUM(F45:G45)</f>
        <v>0</v>
      </c>
      <c r="J45" s="4" t="e">
        <f>SUM(#REF!)</f>
        <v>#REF!</v>
      </c>
      <c r="K45" s="4" t="e">
        <f>SUM(#REF!)</f>
        <v>#REF!</v>
      </c>
      <c r="L45" s="4" t="e">
        <f>SUM(#REF!)</f>
        <v>#REF!</v>
      </c>
      <c r="M45" s="4"/>
      <c r="N45" s="4"/>
    </row>
    <row r="46" spans="1:14" ht="30" x14ac:dyDescent="0.25">
      <c r="A46" s="1" t="str">
        <f t="shared" si="1"/>
        <v>2.4.7</v>
      </c>
      <c r="B46" s="14" t="s">
        <v>48</v>
      </c>
      <c r="C46" s="4">
        <f>SUM(F46:G46)</f>
        <v>408911.74</v>
      </c>
      <c r="D46" s="4">
        <f>IFERROR(VLOOKUP(A46,'[1]Ejecución CONS 2023'!$C$11:$E$400,3,FALSE),0)</f>
        <v>500000</v>
      </c>
      <c r="E46" s="4">
        <f t="shared" si="2"/>
        <v>500000</v>
      </c>
      <c r="F46" s="4">
        <f>IFERROR(VLOOKUP(A46,'[1]Ejecución CONS 2023'!$C$11:$Q$400,4,FALSE),0)</f>
        <v>0</v>
      </c>
      <c r="G46" s="15">
        <f>IFERROR(VLOOKUP(A46,'[1]Ejecución CONS 2023'!$C$11:$Q$400,5,FALSE),0)</f>
        <v>408911.74</v>
      </c>
      <c r="H46" s="4">
        <f>SUM(F46:G46)</f>
        <v>408911.74</v>
      </c>
      <c r="I46" s="4">
        <f>SUM(F46:G46)</f>
        <v>408911.74</v>
      </c>
      <c r="J46" s="4" t="e">
        <f>SUM(#REF!)</f>
        <v>#REF!</v>
      </c>
      <c r="K46" s="4" t="e">
        <f>SUM(#REF!)</f>
        <v>#REF!</v>
      </c>
      <c r="L46" s="4" t="e">
        <f>SUM(#REF!)</f>
        <v>#REF!</v>
      </c>
      <c r="M46" s="4"/>
      <c r="N46" s="4"/>
    </row>
    <row r="47" spans="1:14" ht="30" x14ac:dyDescent="0.25">
      <c r="A47" s="1" t="str">
        <f t="shared" si="1"/>
        <v>2.4.9</v>
      </c>
      <c r="B47" s="14" t="s">
        <v>49</v>
      </c>
      <c r="C47" s="4">
        <f>SUM(F47:G47)</f>
        <v>0</v>
      </c>
      <c r="D47" s="4">
        <f>IFERROR(VLOOKUP(A47,'[1]Ejecución CONS 2023'!$C$11:$E$400,3,FALSE),0)</f>
        <v>0</v>
      </c>
      <c r="E47" s="4">
        <f t="shared" si="2"/>
        <v>0</v>
      </c>
      <c r="F47" s="4">
        <f>IFERROR(VLOOKUP(A47,'[1]Ejecución CONS 2023'!$C$11:$Q$400,4,FALSE),0)</f>
        <v>0</v>
      </c>
      <c r="G47" s="15">
        <f>IFERROR(VLOOKUP(A47,'[1]Ejecución CONS 2023'!$C$11:$Q$400,5,FALSE),0)</f>
        <v>0</v>
      </c>
      <c r="H47" s="4">
        <f>SUM(F47:G47)</f>
        <v>0</v>
      </c>
      <c r="I47" s="4">
        <f>SUM(F47:G47)</f>
        <v>0</v>
      </c>
      <c r="J47" s="4" t="e">
        <f>SUM(#REF!)</f>
        <v>#REF!</v>
      </c>
      <c r="K47" s="4" t="e">
        <f>SUM(#REF!)</f>
        <v>#REF!</v>
      </c>
      <c r="L47" s="4" t="e">
        <f>SUM(#REF!)</f>
        <v>#REF!</v>
      </c>
      <c r="M47" s="4"/>
      <c r="N47" s="4"/>
    </row>
    <row r="48" spans="1:14" x14ac:dyDescent="0.25">
      <c r="A48" s="1" t="str">
        <f t="shared" si="1"/>
        <v>2.5 -</v>
      </c>
      <c r="B48" s="12" t="s">
        <v>50</v>
      </c>
      <c r="C48" s="16">
        <f>SUM(C49:C55)</f>
        <v>0</v>
      </c>
      <c r="D48" s="16">
        <f>SUM(D49:D55)</f>
        <v>0</v>
      </c>
      <c r="E48" s="16">
        <f>SUM(E49:E55)</f>
        <v>0</v>
      </c>
      <c r="F48" s="16">
        <f t="shared" ref="F48:G48" si="6">SUM(F49:F55)</f>
        <v>0</v>
      </c>
      <c r="G48" s="16">
        <f t="shared" si="6"/>
        <v>0</v>
      </c>
      <c r="H48" s="16">
        <f>SUM(H49:H55)</f>
        <v>0</v>
      </c>
      <c r="I48" s="16">
        <f>SUM(F48:G48)</f>
        <v>0</v>
      </c>
      <c r="J48" s="16" t="e">
        <f>SUM(#REF!)</f>
        <v>#REF!</v>
      </c>
      <c r="K48" s="16" t="e">
        <f>SUM(#REF!)</f>
        <v>#REF!</v>
      </c>
      <c r="L48" s="16" t="e">
        <f>SUM(#REF!)</f>
        <v>#REF!</v>
      </c>
      <c r="M48" s="16"/>
      <c r="N48" s="16"/>
    </row>
    <row r="49" spans="1:14" ht="30" x14ac:dyDescent="0.25">
      <c r="A49" s="1" t="str">
        <f t="shared" si="1"/>
        <v>2.5.1</v>
      </c>
      <c r="B49" s="14" t="s">
        <v>51</v>
      </c>
      <c r="C49" s="4">
        <f>SUM(F49:G49)</f>
        <v>0</v>
      </c>
      <c r="D49" s="4">
        <f>IFERROR(VLOOKUP(A49,'[1]Ejecución CONS 2023'!$C$11:$E$400,3,FALSE),0)</f>
        <v>0</v>
      </c>
      <c r="E49" s="4">
        <f t="shared" si="2"/>
        <v>0</v>
      </c>
      <c r="F49" s="4">
        <f>IFERROR(VLOOKUP(A49,'[1]Ejecución CONS 2023'!$C$11:$Q$400,4,FALSE),0)</f>
        <v>0</v>
      </c>
      <c r="G49" s="15">
        <f>IFERROR(VLOOKUP(A49,'[1]Ejecución CONS 2023'!$C$11:$Q$400,5,FALSE),0)</f>
        <v>0</v>
      </c>
      <c r="H49" s="4">
        <f>SUM(F49:G49)</f>
        <v>0</v>
      </c>
      <c r="I49" s="4">
        <f>SUM(F49:G49)</f>
        <v>0</v>
      </c>
      <c r="J49" s="4" t="e">
        <f>SUM(#REF!)</f>
        <v>#REF!</v>
      </c>
      <c r="K49" s="4" t="e">
        <f>SUM(#REF!)</f>
        <v>#REF!</v>
      </c>
      <c r="L49" s="4" t="e">
        <f>SUM(#REF!)</f>
        <v>#REF!</v>
      </c>
      <c r="M49" s="4"/>
      <c r="N49" s="4"/>
    </row>
    <row r="50" spans="1:14" ht="30" x14ac:dyDescent="0.25">
      <c r="A50" s="1" t="str">
        <f t="shared" si="1"/>
        <v>2.5.2</v>
      </c>
      <c r="B50" s="14" t="s">
        <v>52</v>
      </c>
      <c r="C50" s="4">
        <f>SUM(F50:G50)</f>
        <v>0</v>
      </c>
      <c r="D50" s="4">
        <f>IFERROR(VLOOKUP(A50,'[1]Ejecución CONS 2023'!$C$11:$E$400,3,FALSE),0)</f>
        <v>0</v>
      </c>
      <c r="E50" s="4">
        <f t="shared" si="2"/>
        <v>0</v>
      </c>
      <c r="F50" s="4">
        <f>IFERROR(VLOOKUP(A50,'[1]Ejecución CONS 2023'!$C$11:$Q$400,4,FALSE),0)</f>
        <v>0</v>
      </c>
      <c r="G50" s="15">
        <f>IFERROR(VLOOKUP(A50,'[1]Ejecución CONS 2023'!$C$11:$Q$400,5,FALSE),0)</f>
        <v>0</v>
      </c>
      <c r="H50" s="4">
        <f>SUM(F50:G50)</f>
        <v>0</v>
      </c>
      <c r="I50" s="4">
        <f>SUM(F50:G50)</f>
        <v>0</v>
      </c>
      <c r="J50" s="4" t="e">
        <f>SUM(#REF!)</f>
        <v>#REF!</v>
      </c>
      <c r="K50" s="4" t="e">
        <f>SUM(#REF!)</f>
        <v>#REF!</v>
      </c>
      <c r="L50" s="4" t="e">
        <f>SUM(#REF!)</f>
        <v>#REF!</v>
      </c>
      <c r="M50" s="4"/>
      <c r="N50" s="4"/>
    </row>
    <row r="51" spans="1:14" ht="30" x14ac:dyDescent="0.25">
      <c r="A51" s="1" t="str">
        <f t="shared" si="1"/>
        <v>2.5.3</v>
      </c>
      <c r="B51" s="14" t="s">
        <v>53</v>
      </c>
      <c r="C51" s="4">
        <f>SUM(F51:G51)</f>
        <v>0</v>
      </c>
      <c r="D51" s="4">
        <f>IFERROR(VLOOKUP(A51,'[1]Ejecución CONS 2023'!$C$11:$E$400,3,FALSE),0)</f>
        <v>0</v>
      </c>
      <c r="E51" s="4">
        <f t="shared" si="2"/>
        <v>0</v>
      </c>
      <c r="F51" s="4">
        <f>IFERROR(VLOOKUP(A51,'[1]Ejecución CONS 2023'!$C$11:$Q$400,4,FALSE),0)</f>
        <v>0</v>
      </c>
      <c r="G51" s="15">
        <f>IFERROR(VLOOKUP(A51,'[1]Ejecución CONS 2023'!$C$11:$Q$400,5,FALSE),0)</f>
        <v>0</v>
      </c>
      <c r="H51" s="4"/>
      <c r="I51" s="4">
        <f>SUM(F51:G51)</f>
        <v>0</v>
      </c>
      <c r="J51" s="4" t="e">
        <f>SUM(#REF!)</f>
        <v>#REF!</v>
      </c>
      <c r="K51" s="4" t="e">
        <f>SUM(#REF!)</f>
        <v>#REF!</v>
      </c>
      <c r="L51" s="4" t="e">
        <f>SUM(#REF!)</f>
        <v>#REF!</v>
      </c>
      <c r="M51" s="4"/>
      <c r="N51" s="4"/>
    </row>
    <row r="52" spans="1:14" ht="30" x14ac:dyDescent="0.25">
      <c r="A52" s="1" t="str">
        <f t="shared" si="1"/>
        <v>2.5.4</v>
      </c>
      <c r="B52" s="14" t="s">
        <v>54</v>
      </c>
      <c r="C52" s="4">
        <f>SUM(F52:G52)</f>
        <v>0</v>
      </c>
      <c r="D52" s="4">
        <f>IFERROR(VLOOKUP(A52,'[1]Ejecución CONS 2023'!$C$11:$E$400,3,FALSE),0)</f>
        <v>0</v>
      </c>
      <c r="E52" s="4">
        <f t="shared" si="2"/>
        <v>0</v>
      </c>
      <c r="F52" s="4">
        <f>IFERROR(VLOOKUP(A52,'[1]Ejecución CONS 2023'!$C$11:$Q$400,4,FALSE),0)</f>
        <v>0</v>
      </c>
      <c r="G52" s="15">
        <f>IFERROR(VLOOKUP(A52,'[1]Ejecución CONS 2023'!$C$11:$Q$400,5,FALSE),0)</f>
        <v>0</v>
      </c>
      <c r="H52" s="4">
        <f>SUM(F52:G52)</f>
        <v>0</v>
      </c>
      <c r="I52" s="4">
        <f>SUM(F52:G52)</f>
        <v>0</v>
      </c>
      <c r="J52" s="4" t="e">
        <f>SUM(#REF!)</f>
        <v>#REF!</v>
      </c>
      <c r="K52" s="4" t="e">
        <f>SUM(#REF!)</f>
        <v>#REF!</v>
      </c>
      <c r="L52" s="4" t="e">
        <f>SUM(#REF!)</f>
        <v>#REF!</v>
      </c>
      <c r="M52" s="4"/>
      <c r="N52" s="4"/>
    </row>
    <row r="53" spans="1:14" ht="30" x14ac:dyDescent="0.25">
      <c r="A53" s="1" t="str">
        <f t="shared" si="1"/>
        <v>2.5.5</v>
      </c>
      <c r="B53" s="14" t="s">
        <v>55</v>
      </c>
      <c r="C53" s="4">
        <f>SUM(F53:G53)</f>
        <v>0</v>
      </c>
      <c r="D53" s="4">
        <f>IFERROR(VLOOKUP(A53,'[1]Ejecución CONS 2023'!$C$11:$E$400,3,FALSE),0)</f>
        <v>0</v>
      </c>
      <c r="E53" s="4">
        <f t="shared" si="2"/>
        <v>0</v>
      </c>
      <c r="F53" s="4">
        <f>IFERROR(VLOOKUP(A53,'[1]Ejecución CONS 2023'!$C$11:$Q$400,4,FALSE),0)</f>
        <v>0</v>
      </c>
      <c r="G53" s="15">
        <f>IFERROR(VLOOKUP(A53,'[1]Ejecución CONS 2023'!$C$11:$Q$400,5,FALSE),0)</f>
        <v>0</v>
      </c>
      <c r="H53" s="4"/>
      <c r="I53" s="4">
        <f>SUM(F53:G53)</f>
        <v>0</v>
      </c>
      <c r="J53" s="4" t="e">
        <f>SUM(#REF!)</f>
        <v>#REF!</v>
      </c>
      <c r="K53" s="4" t="e">
        <f>SUM(#REF!)</f>
        <v>#REF!</v>
      </c>
      <c r="L53" s="4" t="e">
        <f>SUM(#REF!)</f>
        <v>#REF!</v>
      </c>
      <c r="M53" s="4"/>
      <c r="N53" s="4"/>
    </row>
    <row r="54" spans="1:14" ht="30" x14ac:dyDescent="0.25">
      <c r="A54" s="1" t="str">
        <f t="shared" si="1"/>
        <v>2.5.6</v>
      </c>
      <c r="B54" s="14" t="s">
        <v>56</v>
      </c>
      <c r="C54" s="4">
        <f>SUM(F54:G54)</f>
        <v>0</v>
      </c>
      <c r="D54" s="4">
        <f>IFERROR(VLOOKUP(A54,'[1]Ejecución CONS 2023'!$C$11:$E$400,3,FALSE),0)</f>
        <v>0</v>
      </c>
      <c r="E54" s="4">
        <f t="shared" si="2"/>
        <v>0</v>
      </c>
      <c r="F54" s="4">
        <f>IFERROR(VLOOKUP(A54,'[1]Ejecución CONS 2023'!$C$11:$Q$400,4,FALSE),0)</f>
        <v>0</v>
      </c>
      <c r="G54" s="15">
        <f>IFERROR(VLOOKUP(A54,'[1]Ejecución CONS 2023'!$C$11:$Q$400,5,FALSE),0)</f>
        <v>0</v>
      </c>
      <c r="H54" s="4"/>
      <c r="I54" s="4">
        <f>SUM(F54:G54)</f>
        <v>0</v>
      </c>
      <c r="J54" s="4" t="e">
        <f>SUM(#REF!)</f>
        <v>#REF!</v>
      </c>
      <c r="K54" s="4" t="e">
        <f>SUM(#REF!)</f>
        <v>#REF!</v>
      </c>
      <c r="L54" s="4" t="e">
        <f>SUM(#REF!)</f>
        <v>#REF!</v>
      </c>
      <c r="M54" s="4"/>
      <c r="N54" s="4"/>
    </row>
    <row r="55" spans="1:14" ht="30" x14ac:dyDescent="0.25">
      <c r="A55" s="1" t="str">
        <f t="shared" si="1"/>
        <v>2.5.9</v>
      </c>
      <c r="B55" s="14" t="s">
        <v>57</v>
      </c>
      <c r="C55" s="4">
        <f>SUM(F55:G55)</f>
        <v>0</v>
      </c>
      <c r="D55" s="4">
        <f>IFERROR(VLOOKUP(A55,'[1]Ejecución CONS 2023'!$C$11:$E$400,3,FALSE),0)</f>
        <v>0</v>
      </c>
      <c r="E55" s="4">
        <f t="shared" si="2"/>
        <v>0</v>
      </c>
      <c r="F55" s="4">
        <f>IFERROR(VLOOKUP(A55,'[1]Ejecución CONS 2023'!$C$11:$Q$400,4,FALSE),0)</f>
        <v>0</v>
      </c>
      <c r="G55" s="15">
        <f>IFERROR(VLOOKUP(A55,'[1]Ejecución CONS 2023'!$C$11:$Q$400,5,FALSE),0)</f>
        <v>0</v>
      </c>
      <c r="H55" s="4">
        <f>SUM(F55:G55)</f>
        <v>0</v>
      </c>
      <c r="I55" s="4">
        <f>SUM(F55:G55)</f>
        <v>0</v>
      </c>
      <c r="J55" s="4" t="e">
        <f>SUM(#REF!)</f>
        <v>#REF!</v>
      </c>
      <c r="K55" s="4" t="e">
        <f>SUM(#REF!)</f>
        <v>#REF!</v>
      </c>
      <c r="L55" s="4" t="e">
        <f>SUM(#REF!)</f>
        <v>#REF!</v>
      </c>
      <c r="M55" s="4"/>
      <c r="N55" s="4"/>
    </row>
    <row r="56" spans="1:14" ht="30" x14ac:dyDescent="0.25">
      <c r="A56" s="1" t="str">
        <f t="shared" si="1"/>
        <v>2.6 -</v>
      </c>
      <c r="B56" s="12" t="s">
        <v>58</v>
      </c>
      <c r="C56" s="13">
        <f>SUM(C57:C65)</f>
        <v>0</v>
      </c>
      <c r="D56" s="13">
        <f>SUM(D57:D65)</f>
        <v>1896553</v>
      </c>
      <c r="E56" s="4">
        <f t="shared" si="2"/>
        <v>1896553</v>
      </c>
      <c r="F56" s="13">
        <f t="shared" ref="F56:G56" si="7">SUM(F57:F65)</f>
        <v>0</v>
      </c>
      <c r="G56" s="13">
        <f t="shared" si="7"/>
        <v>0</v>
      </c>
      <c r="H56" s="13">
        <f>SUM(H57:H65)</f>
        <v>0</v>
      </c>
      <c r="I56" s="13">
        <f>SUM(F56:G56)</f>
        <v>0</v>
      </c>
      <c r="J56" s="13" t="e">
        <f>SUM(#REF!)</f>
        <v>#REF!</v>
      </c>
      <c r="K56" s="13" t="e">
        <f>SUM(#REF!)</f>
        <v>#REF!</v>
      </c>
      <c r="L56" s="13" t="e">
        <f>SUM(#REF!)</f>
        <v>#REF!</v>
      </c>
      <c r="M56" s="13"/>
      <c r="N56" s="13"/>
    </row>
    <row r="57" spans="1:14" x14ac:dyDescent="0.25">
      <c r="A57" s="1" t="str">
        <f t="shared" si="1"/>
        <v>2.6.1</v>
      </c>
      <c r="B57" s="14" t="s">
        <v>59</v>
      </c>
      <c r="C57" s="4">
        <f>SUM(F57:G57)</f>
        <v>0</v>
      </c>
      <c r="D57" s="4">
        <f>IFERROR(VLOOKUP(A57,'[1]Ejecución CONS 2023'!$C$11:$E$400,3,FALSE),0)</f>
        <v>52396</v>
      </c>
      <c r="E57" s="4">
        <f t="shared" si="2"/>
        <v>52396</v>
      </c>
      <c r="F57" s="4">
        <f>IFERROR(VLOOKUP(A57,'[1]Ejecución CONS 2023'!$C$11:$Q$400,4,FALSE),0)</f>
        <v>0</v>
      </c>
      <c r="G57" s="15">
        <f>IFERROR(VLOOKUP(A57,'[1]Ejecución CONS 2023'!$C$11:$Q$400,5,FALSE),0)</f>
        <v>0</v>
      </c>
      <c r="H57" s="4">
        <f>SUM(F57:G57)</f>
        <v>0</v>
      </c>
      <c r="I57" s="4">
        <f>SUM(F57:G57)</f>
        <v>0</v>
      </c>
      <c r="J57" s="4" t="e">
        <f>SUM(#REF!)</f>
        <v>#REF!</v>
      </c>
      <c r="K57" s="4" t="e">
        <f>SUM(#REF!)</f>
        <v>#REF!</v>
      </c>
      <c r="L57" s="4" t="e">
        <f>SUM(#REF!)</f>
        <v>#REF!</v>
      </c>
      <c r="M57" s="4"/>
      <c r="N57" s="4"/>
    </row>
    <row r="58" spans="1:14" ht="30" x14ac:dyDescent="0.25">
      <c r="A58" s="1" t="str">
        <f t="shared" si="1"/>
        <v>2.6.2</v>
      </c>
      <c r="B58" s="14" t="s">
        <v>60</v>
      </c>
      <c r="C58" s="4">
        <f>SUM(F58:G58)</f>
        <v>0</v>
      </c>
      <c r="D58" s="4">
        <f>IFERROR(VLOOKUP(A58,'[1]Ejecución CONS 2023'!$C$11:$E$400,3,FALSE),0)</f>
        <v>0</v>
      </c>
      <c r="E58" s="4">
        <f t="shared" si="2"/>
        <v>0</v>
      </c>
      <c r="F58" s="4">
        <f>IFERROR(VLOOKUP(A58,'[1]Ejecución CONS 2023'!$C$11:$Q$400,4,FALSE),0)</f>
        <v>0</v>
      </c>
      <c r="G58" s="15">
        <f>IFERROR(VLOOKUP(A58,'[1]Ejecución CONS 2023'!$C$11:$Q$400,5,FALSE),0)</f>
        <v>0</v>
      </c>
      <c r="H58" s="4">
        <f>SUM(F58:G58)</f>
        <v>0</v>
      </c>
      <c r="I58" s="4">
        <f>SUM(F58:G58)</f>
        <v>0</v>
      </c>
      <c r="J58" s="4" t="e">
        <f>SUM(#REF!)</f>
        <v>#REF!</v>
      </c>
      <c r="K58" s="4" t="e">
        <f>SUM(#REF!)</f>
        <v>#REF!</v>
      </c>
      <c r="L58" s="4" t="e">
        <f>SUM(#REF!)</f>
        <v>#REF!</v>
      </c>
      <c r="M58" s="4"/>
      <c r="N58" s="4"/>
    </row>
    <row r="59" spans="1:14" ht="30" x14ac:dyDescent="0.25">
      <c r="A59" s="1" t="str">
        <f t="shared" si="1"/>
        <v>2.6.3</v>
      </c>
      <c r="B59" s="14" t="s">
        <v>61</v>
      </c>
      <c r="C59" s="4">
        <f>SUM(F59:G59)</f>
        <v>0</v>
      </c>
      <c r="D59" s="4">
        <f>IFERROR(VLOOKUP(A59,'[1]Ejecución CONS 2023'!$C$11:$E$400,3,FALSE),0)</f>
        <v>90000</v>
      </c>
      <c r="E59" s="4">
        <f t="shared" si="2"/>
        <v>90000</v>
      </c>
      <c r="F59" s="4">
        <f>IFERROR(VLOOKUP(A59,'[1]Ejecución CONS 2023'!$C$11:$Q$400,4,FALSE),0)</f>
        <v>0</v>
      </c>
      <c r="G59" s="15">
        <f>IFERROR(VLOOKUP(A59,'[1]Ejecución CONS 2023'!$C$11:$Q$400,5,FALSE),0)</f>
        <v>0</v>
      </c>
      <c r="H59" s="4">
        <f>SUM(F59:G59)</f>
        <v>0</v>
      </c>
      <c r="I59" s="4">
        <f>SUM(F59:G59)</f>
        <v>0</v>
      </c>
      <c r="J59" s="4" t="e">
        <f>SUM(#REF!)</f>
        <v>#REF!</v>
      </c>
      <c r="K59" s="4" t="e">
        <f>SUM(#REF!)</f>
        <v>#REF!</v>
      </c>
      <c r="L59" s="4" t="e">
        <f>SUM(#REF!)</f>
        <v>#REF!</v>
      </c>
      <c r="M59" s="4"/>
      <c r="N59" s="4"/>
    </row>
    <row r="60" spans="1:14" ht="30" x14ac:dyDescent="0.25">
      <c r="A60" s="1" t="str">
        <f t="shared" si="1"/>
        <v>2.6.4</v>
      </c>
      <c r="B60" s="14" t="s">
        <v>62</v>
      </c>
      <c r="C60" s="4">
        <f>SUM(F60:G60)</f>
        <v>0</v>
      </c>
      <c r="D60" s="4">
        <f>IFERROR(VLOOKUP(A60,'[1]Ejecución CONS 2023'!$C$11:$E$400,3,FALSE),0)</f>
        <v>0</v>
      </c>
      <c r="E60" s="4">
        <f t="shared" si="2"/>
        <v>0</v>
      </c>
      <c r="F60" s="4">
        <f>IFERROR(VLOOKUP(A60,'[1]Ejecución CONS 2023'!$C$11:$Q$400,4,FALSE),0)</f>
        <v>0</v>
      </c>
      <c r="G60" s="15">
        <f>IFERROR(VLOOKUP(A60,'[1]Ejecución CONS 2023'!$C$11:$Q$400,5,FALSE),0)</f>
        <v>0</v>
      </c>
      <c r="H60" s="4">
        <f>SUM(F60:G60)</f>
        <v>0</v>
      </c>
      <c r="I60" s="4">
        <f>SUM(F60:G60)</f>
        <v>0</v>
      </c>
      <c r="J60" s="4" t="e">
        <f>SUM(#REF!)</f>
        <v>#REF!</v>
      </c>
      <c r="K60" s="4" t="e">
        <f>SUM(#REF!)</f>
        <v>#REF!</v>
      </c>
      <c r="L60" s="4" t="e">
        <f>SUM(#REF!)</f>
        <v>#REF!</v>
      </c>
      <c r="M60" s="4"/>
      <c r="N60" s="4"/>
    </row>
    <row r="61" spans="1:14" ht="30" x14ac:dyDescent="0.25">
      <c r="A61" s="1" t="str">
        <f t="shared" si="1"/>
        <v>2.6.5</v>
      </c>
      <c r="B61" s="14" t="s">
        <v>63</v>
      </c>
      <c r="C61" s="4">
        <f>SUM(F61:G61)</f>
        <v>0</v>
      </c>
      <c r="D61" s="4">
        <f>IFERROR(VLOOKUP(A61,'[1]Ejecución CONS 2023'!$C$11:$E$400,3,FALSE),0)</f>
        <v>557404</v>
      </c>
      <c r="E61" s="4">
        <f t="shared" si="2"/>
        <v>557404</v>
      </c>
      <c r="F61" s="4">
        <f>IFERROR(VLOOKUP(A61,'[1]Ejecución CONS 2023'!$C$11:$Q$400,4,FALSE),0)</f>
        <v>0</v>
      </c>
      <c r="G61" s="15">
        <f>IFERROR(VLOOKUP(A61,'[1]Ejecución CONS 2023'!$C$11:$Q$400,5,FALSE),0)</f>
        <v>0</v>
      </c>
      <c r="H61" s="4">
        <f>SUM(F61:G61)</f>
        <v>0</v>
      </c>
      <c r="I61" s="4">
        <f>SUM(F61:G61)</f>
        <v>0</v>
      </c>
      <c r="J61" s="4" t="e">
        <f>SUM(#REF!)</f>
        <v>#REF!</v>
      </c>
      <c r="K61" s="4" t="e">
        <f>SUM(#REF!)</f>
        <v>#REF!</v>
      </c>
      <c r="L61" s="4" t="e">
        <f>SUM(#REF!)</f>
        <v>#REF!</v>
      </c>
      <c r="M61" s="4"/>
      <c r="N61" s="4"/>
    </row>
    <row r="62" spans="1:14" x14ac:dyDescent="0.25">
      <c r="A62" s="1" t="str">
        <f t="shared" si="1"/>
        <v>2.6.6</v>
      </c>
      <c r="B62" s="14" t="s">
        <v>64</v>
      </c>
      <c r="C62" s="4">
        <f>SUM(F62:G62)</f>
        <v>0</v>
      </c>
      <c r="D62" s="4">
        <f>IFERROR(VLOOKUP(A62,'[1]Ejecución CONS 2023'!$C$11:$E$400,3,FALSE),0)</f>
        <v>1196753</v>
      </c>
      <c r="E62" s="4">
        <f t="shared" si="2"/>
        <v>1196753</v>
      </c>
      <c r="F62" s="4">
        <f>IFERROR(VLOOKUP(A62,'[1]Ejecución CONS 2023'!$C$11:$Q$400,4,FALSE),0)</f>
        <v>0</v>
      </c>
      <c r="G62" s="15">
        <f>IFERROR(VLOOKUP(A62,'[1]Ejecución CONS 2023'!$C$11:$Q$400,5,FALSE),0)</f>
        <v>0</v>
      </c>
      <c r="H62" s="4">
        <f>SUM(F62:G62)</f>
        <v>0</v>
      </c>
      <c r="I62" s="4">
        <f>SUM(F62:G62)</f>
        <v>0</v>
      </c>
      <c r="J62" s="4" t="e">
        <f>SUM(#REF!)</f>
        <v>#REF!</v>
      </c>
      <c r="K62" s="4" t="e">
        <f>SUM(#REF!)</f>
        <v>#REF!</v>
      </c>
      <c r="L62" s="4" t="e">
        <f>SUM(#REF!)</f>
        <v>#REF!</v>
      </c>
      <c r="M62" s="4"/>
      <c r="N62" s="4"/>
    </row>
    <row r="63" spans="1:14" x14ac:dyDescent="0.25">
      <c r="A63" s="1" t="str">
        <f t="shared" si="1"/>
        <v>2.6.7</v>
      </c>
      <c r="B63" s="14" t="s">
        <v>65</v>
      </c>
      <c r="C63" s="4">
        <f>SUM(F63:G63)</f>
        <v>0</v>
      </c>
      <c r="D63" s="4">
        <f>IFERROR(VLOOKUP(A63,'[1]Ejecución CONS 2023'!$C$11:$E$400,3,FALSE),0)</f>
        <v>0</v>
      </c>
      <c r="E63" s="4">
        <f t="shared" si="2"/>
        <v>0</v>
      </c>
      <c r="F63" s="4">
        <f>IFERROR(VLOOKUP(A63,'[1]Ejecución CONS 2023'!$C$11:$Q$400,4,FALSE),0)</f>
        <v>0</v>
      </c>
      <c r="G63" s="15">
        <f>IFERROR(VLOOKUP(A63,'[1]Ejecución CONS 2023'!$C$11:$Q$400,5,FALSE),0)</f>
        <v>0</v>
      </c>
      <c r="H63" s="4">
        <f>SUM(F63:G63)</f>
        <v>0</v>
      </c>
      <c r="I63" s="4">
        <f>SUM(F63:G63)</f>
        <v>0</v>
      </c>
      <c r="J63" s="4" t="e">
        <f>SUM(#REF!)</f>
        <v>#REF!</v>
      </c>
      <c r="K63" s="4" t="e">
        <f>SUM(#REF!)</f>
        <v>#REF!</v>
      </c>
      <c r="L63" s="4" t="e">
        <f>SUM(#REF!)</f>
        <v>#REF!</v>
      </c>
      <c r="M63" s="4"/>
      <c r="N63" s="4"/>
    </row>
    <row r="64" spans="1:14" x14ac:dyDescent="0.25">
      <c r="A64" s="1" t="str">
        <f t="shared" si="1"/>
        <v>2.6.8</v>
      </c>
      <c r="B64" s="14" t="s">
        <v>66</v>
      </c>
      <c r="C64" s="4">
        <f>SUM(F64:G64)</f>
        <v>0</v>
      </c>
      <c r="D64" s="4">
        <f>IFERROR(VLOOKUP(A64,'[1]Ejecución CONS 2023'!$C$11:$E$400,3,FALSE),0)</f>
        <v>0</v>
      </c>
      <c r="E64" s="4">
        <f t="shared" si="2"/>
        <v>0</v>
      </c>
      <c r="F64" s="4">
        <f>IFERROR(VLOOKUP(A64,'[1]Ejecución CONS 2023'!$C$11:$Q$400,4,FALSE),0)</f>
        <v>0</v>
      </c>
      <c r="G64" s="15">
        <f>IFERROR(VLOOKUP(A64,'[1]Ejecución CONS 2023'!$C$11:$Q$400,5,FALSE),0)</f>
        <v>0</v>
      </c>
      <c r="H64" s="4">
        <f>SUM(F64:G64)</f>
        <v>0</v>
      </c>
      <c r="I64" s="4">
        <f>SUM(F64:G64)</f>
        <v>0</v>
      </c>
      <c r="J64" s="4" t="e">
        <f>SUM(#REF!)</f>
        <v>#REF!</v>
      </c>
      <c r="K64" s="4" t="e">
        <f>SUM(#REF!)</f>
        <v>#REF!</v>
      </c>
      <c r="L64" s="4" t="e">
        <f>SUM(#REF!)</f>
        <v>#REF!</v>
      </c>
      <c r="M64" s="4"/>
      <c r="N64" s="4"/>
    </row>
    <row r="65" spans="1:14" ht="30" x14ac:dyDescent="0.25">
      <c r="A65" s="1" t="str">
        <f t="shared" si="1"/>
        <v>2.6.9</v>
      </c>
      <c r="B65" s="14" t="s">
        <v>67</v>
      </c>
      <c r="C65" s="4">
        <f>SUM(F65:G65)</f>
        <v>0</v>
      </c>
      <c r="D65" s="4">
        <f>IFERROR(VLOOKUP(A65,'[1]Ejecución CONS 2023'!$C$11:$E$400,3,FALSE),0)</f>
        <v>0</v>
      </c>
      <c r="E65" s="4">
        <f t="shared" si="2"/>
        <v>0</v>
      </c>
      <c r="F65" s="4">
        <f>IFERROR(VLOOKUP(A65,'[1]Ejecución CONS 2023'!$C$11:$Q$400,4,FALSE),0)</f>
        <v>0</v>
      </c>
      <c r="G65" s="15">
        <f>IFERROR(VLOOKUP(A65,'[1]Ejecución CONS 2023'!$C$11:$Q$400,5,FALSE),0)</f>
        <v>0</v>
      </c>
      <c r="H65" s="4">
        <f>SUM(F65:G65)</f>
        <v>0</v>
      </c>
      <c r="I65" s="4">
        <f>SUM(F65:G65)</f>
        <v>0</v>
      </c>
      <c r="J65" s="4" t="e">
        <f>SUM(#REF!)</f>
        <v>#REF!</v>
      </c>
      <c r="K65" s="4" t="e">
        <f>SUM(#REF!)</f>
        <v>#REF!</v>
      </c>
      <c r="L65" s="4" t="e">
        <f>SUM(#REF!)</f>
        <v>#REF!</v>
      </c>
      <c r="M65" s="4"/>
      <c r="N65" s="4"/>
    </row>
    <row r="66" spans="1:14" x14ac:dyDescent="0.25">
      <c r="A66" s="1" t="str">
        <f t="shared" si="1"/>
        <v>2.7 -</v>
      </c>
      <c r="B66" s="12" t="s">
        <v>68</v>
      </c>
      <c r="C66" s="13">
        <f>SUM(C67:C70)</f>
        <v>0</v>
      </c>
      <c r="D66" s="13">
        <f>SUM(D67:D70)</f>
        <v>0</v>
      </c>
      <c r="E66" s="13">
        <f>SUM(E67:E70)</f>
        <v>0</v>
      </c>
      <c r="F66" s="13">
        <f t="shared" ref="F66:G66" si="8">SUM(F67:F70)</f>
        <v>0</v>
      </c>
      <c r="G66" s="13">
        <f t="shared" si="8"/>
        <v>0</v>
      </c>
      <c r="H66" s="13">
        <f>SUM(H67:H70)</f>
        <v>0</v>
      </c>
      <c r="I66" s="13">
        <f>SUM(F66:G66)</f>
        <v>0</v>
      </c>
      <c r="J66" s="13" t="e">
        <f>SUM(#REF!)</f>
        <v>#REF!</v>
      </c>
      <c r="K66" s="13" t="e">
        <f>SUM(#REF!)</f>
        <v>#REF!</v>
      </c>
      <c r="L66" s="13" t="e">
        <f>SUM(#REF!)</f>
        <v>#REF!</v>
      </c>
      <c r="M66" s="13"/>
      <c r="N66" s="13"/>
    </row>
    <row r="67" spans="1:14" ht="17.45" customHeight="1" x14ac:dyDescent="0.25">
      <c r="A67" s="1" t="str">
        <f t="shared" si="1"/>
        <v>2.7.1</v>
      </c>
      <c r="B67" s="14" t="s">
        <v>69</v>
      </c>
      <c r="C67" s="4">
        <f>SUM(F67:G67)</f>
        <v>0</v>
      </c>
      <c r="D67" s="4">
        <f>IFERROR(VLOOKUP(A67,'[1]Ejecución CONS 2023'!$C$11:$E$400,3,FALSE),0)</f>
        <v>0</v>
      </c>
      <c r="E67" s="4">
        <f t="shared" si="2"/>
        <v>0</v>
      </c>
      <c r="F67" s="4">
        <f>IFERROR(VLOOKUP(A67,'[1]Ejecución CONS 2023'!$C$11:$Q$400,4,FALSE),0)</f>
        <v>0</v>
      </c>
      <c r="G67" s="15">
        <f>IFERROR(VLOOKUP(A67,'[1]Ejecución CONS 2023'!$C$11:$Q$400,5,FALSE),0)</f>
        <v>0</v>
      </c>
      <c r="H67" s="4">
        <f>SUM(F67:G67)</f>
        <v>0</v>
      </c>
      <c r="I67" s="4">
        <f>SUM(F67:G67)</f>
        <v>0</v>
      </c>
      <c r="J67" s="4" t="e">
        <f>SUM(#REF!)</f>
        <v>#REF!</v>
      </c>
      <c r="K67" s="4" t="e">
        <f>SUM(#REF!)</f>
        <v>#REF!</v>
      </c>
      <c r="L67" s="4" t="e">
        <f>SUM(#REF!)</f>
        <v>#REF!</v>
      </c>
      <c r="M67" s="4"/>
      <c r="N67" s="4"/>
    </row>
    <row r="68" spans="1:14" ht="19.899999999999999" customHeight="1" x14ac:dyDescent="0.25">
      <c r="A68" s="1" t="str">
        <f t="shared" si="1"/>
        <v>2.7.2</v>
      </c>
      <c r="B68" s="14" t="s">
        <v>70</v>
      </c>
      <c r="C68" s="4">
        <f>SUM(F68:G68)</f>
        <v>0</v>
      </c>
      <c r="D68" s="4">
        <f>IFERROR(VLOOKUP(A68,'[1]Ejecución CONS 2023'!$C$11:$E$400,3,FALSE),0)</f>
        <v>0</v>
      </c>
      <c r="E68" s="4">
        <f t="shared" si="2"/>
        <v>0</v>
      </c>
      <c r="F68" s="4">
        <f>IFERROR(VLOOKUP(A68,'[1]Ejecución CONS 2023'!$C$11:$Q$400,4,FALSE),0)</f>
        <v>0</v>
      </c>
      <c r="G68" s="15">
        <f>IFERROR(VLOOKUP(A68,'[1]Ejecución CONS 2023'!$C$11:$Q$400,5,FALSE),0)</f>
        <v>0</v>
      </c>
      <c r="H68" s="4">
        <f>SUM(F68:G68)</f>
        <v>0</v>
      </c>
      <c r="I68" s="4">
        <f>SUM(F68:G68)</f>
        <v>0</v>
      </c>
      <c r="J68" s="4" t="e">
        <f>SUM(#REF!)</f>
        <v>#REF!</v>
      </c>
      <c r="K68" s="4" t="e">
        <f>SUM(#REF!)</f>
        <v>#REF!</v>
      </c>
      <c r="L68" s="4" t="e">
        <f>SUM(#REF!)</f>
        <v>#REF!</v>
      </c>
      <c r="M68" s="4"/>
      <c r="N68" s="4"/>
    </row>
    <row r="69" spans="1:14" ht="30" x14ac:dyDescent="0.25">
      <c r="A69" s="1" t="str">
        <f t="shared" si="1"/>
        <v>2.7.3</v>
      </c>
      <c r="B69" s="14" t="s">
        <v>71</v>
      </c>
      <c r="C69" s="4">
        <f>SUM(F69:G69)</f>
        <v>0</v>
      </c>
      <c r="D69" s="4">
        <f>IFERROR(VLOOKUP(A69,'[1]Ejecución CONS 2023'!$C$11:$E$400,3,FALSE),0)</f>
        <v>0</v>
      </c>
      <c r="E69" s="4">
        <f t="shared" si="2"/>
        <v>0</v>
      </c>
      <c r="F69" s="4">
        <f>IFERROR(VLOOKUP(A69,'[1]Ejecución CONS 2023'!$C$11:$Q$400,4,FALSE),0)</f>
        <v>0</v>
      </c>
      <c r="G69" s="15">
        <f>IFERROR(VLOOKUP(A69,'[1]Ejecución CONS 2023'!$C$11:$Q$400,5,FALSE),0)</f>
        <v>0</v>
      </c>
      <c r="H69" s="4">
        <f>SUM(F69:G69)</f>
        <v>0</v>
      </c>
      <c r="I69" s="4">
        <f>SUM(F69:G69)</f>
        <v>0</v>
      </c>
      <c r="J69" s="4" t="e">
        <f>SUM(#REF!)</f>
        <v>#REF!</v>
      </c>
      <c r="K69" s="4" t="e">
        <f>SUM(#REF!)</f>
        <v>#REF!</v>
      </c>
      <c r="L69" s="4" t="e">
        <f>SUM(#REF!)</f>
        <v>#REF!</v>
      </c>
      <c r="M69" s="4"/>
      <c r="N69" s="4"/>
    </row>
    <row r="70" spans="1:14" ht="42" customHeight="1" x14ac:dyDescent="0.25">
      <c r="A70" s="1" t="str">
        <f t="shared" si="1"/>
        <v>2.7.4</v>
      </c>
      <c r="B70" s="14" t="s">
        <v>72</v>
      </c>
      <c r="C70" s="4">
        <f>SUM(F70:G70)</f>
        <v>0</v>
      </c>
      <c r="D70" s="4">
        <f>IFERROR(VLOOKUP(A70,'[1]Ejecución CONS 2023'!$C$11:$E$400,3,FALSE),0)</f>
        <v>0</v>
      </c>
      <c r="E70" s="4">
        <f t="shared" si="2"/>
        <v>0</v>
      </c>
      <c r="F70" s="4">
        <f>IFERROR(VLOOKUP(A70,'[1]Ejecución CONS 2023'!$C$11:$Q$400,4,FALSE),0)</f>
        <v>0</v>
      </c>
      <c r="G70" s="15">
        <f>IFERROR(VLOOKUP(A70,'[1]Ejecución CONS 2023'!$C$11:$Q$400,5,FALSE),0)</f>
        <v>0</v>
      </c>
      <c r="H70" s="4">
        <f>SUM(F70:G70)</f>
        <v>0</v>
      </c>
      <c r="I70" s="4">
        <f>SUM(F70:G70)</f>
        <v>0</v>
      </c>
      <c r="J70" s="4" t="e">
        <f>SUM(#REF!)</f>
        <v>#REF!</v>
      </c>
      <c r="K70" s="4" t="e">
        <f>SUM(#REF!)</f>
        <v>#REF!</v>
      </c>
      <c r="L70" s="4" t="e">
        <f>SUM(#REF!)</f>
        <v>#REF!</v>
      </c>
      <c r="M70" s="4"/>
      <c r="N70" s="4"/>
    </row>
    <row r="71" spans="1:14" ht="15.75" x14ac:dyDescent="0.25">
      <c r="B71" s="18" t="s">
        <v>73</v>
      </c>
      <c r="C71" s="19">
        <f>SUM(C66,C56,C48,C40,C30,C20,C14)</f>
        <v>58390862.950000003</v>
      </c>
      <c r="D71" s="19">
        <f>SUM(D66,D56,D48,D40,D30,D20,D14)</f>
        <v>397218434.85350001</v>
      </c>
      <c r="E71" s="19">
        <f>SUM(E66,E56,E48,E40,E30,E20,E14)</f>
        <v>397218434.85350001</v>
      </c>
      <c r="F71" s="19">
        <f>SUM(F66,F56,F48,F40,F30,F20,F14)</f>
        <v>1793491.2</v>
      </c>
      <c r="G71" s="19">
        <f t="shared" ref="G71" si="9">SUM(G66,G56,G48,G40,G30,G20,G14)</f>
        <v>56597371.750000007</v>
      </c>
      <c r="H71" s="19">
        <f>SUM(H66,H56,H48,H40,H30,H20,H14)</f>
        <v>58390862.950000003</v>
      </c>
      <c r="I71" s="19">
        <f>SUM(F71:G71)</f>
        <v>58390862.95000001</v>
      </c>
      <c r="J71" s="19" t="e">
        <f>SUM(#REF!)</f>
        <v>#REF!</v>
      </c>
      <c r="K71" s="19" t="e">
        <f>SUM(#REF!)</f>
        <v>#REF!</v>
      </c>
      <c r="L71" s="19" t="e">
        <f>SUM(#REF!)</f>
        <v>#REF!</v>
      </c>
      <c r="M71" s="19"/>
      <c r="N71" s="19"/>
    </row>
    <row r="72" spans="1:14" x14ac:dyDescent="0.25">
      <c r="B72" s="1" t="s">
        <v>74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5">
      <c r="B73" s="1" t="s">
        <v>85</v>
      </c>
      <c r="C73" s="4"/>
      <c r="D73" s="4"/>
      <c r="E73" s="4"/>
      <c r="F73" s="4"/>
      <c r="G73" s="4"/>
      <c r="J73" s="4"/>
      <c r="K73" s="4"/>
      <c r="L73" s="4"/>
    </row>
    <row r="74" spans="1:14" x14ac:dyDescent="0.25">
      <c r="F74" s="11"/>
      <c r="G74" s="11"/>
    </row>
    <row r="75" spans="1:14" x14ac:dyDescent="0.25">
      <c r="B75" s="20" t="s">
        <v>75</v>
      </c>
      <c r="F75" s="11"/>
      <c r="G75" s="11"/>
    </row>
    <row r="76" spans="1:14" x14ac:dyDescent="0.25">
      <c r="B76" s="1" t="s">
        <v>76</v>
      </c>
      <c r="F76" s="11"/>
      <c r="G76" s="11"/>
    </row>
    <row r="77" spans="1:14" x14ac:dyDescent="0.25">
      <c r="B77" s="1" t="s">
        <v>77</v>
      </c>
      <c r="F77" s="11"/>
      <c r="G77" s="11"/>
    </row>
    <row r="78" spans="1:14" x14ac:dyDescent="0.25">
      <c r="B78" s="1" t="s">
        <v>78</v>
      </c>
      <c r="F78" s="11"/>
      <c r="G78" s="11"/>
    </row>
    <row r="79" spans="1:14" x14ac:dyDescent="0.25">
      <c r="B79" s="1" t="s">
        <v>79</v>
      </c>
      <c r="F79" s="11"/>
      <c r="G79" s="11"/>
    </row>
    <row r="80" spans="1:14" x14ac:dyDescent="0.25">
      <c r="F80" s="11"/>
      <c r="G80" s="11"/>
    </row>
    <row r="81" spans="1:7" x14ac:dyDescent="0.25">
      <c r="F81" s="11"/>
      <c r="G81" s="11"/>
    </row>
    <row r="82" spans="1:7" x14ac:dyDescent="0.25">
      <c r="C82" s="4"/>
      <c r="D82" s="4"/>
      <c r="E82" s="4"/>
      <c r="F82" s="11"/>
      <c r="G82" s="11"/>
    </row>
    <row r="83" spans="1:7" x14ac:dyDescent="0.25">
      <c r="G83" s="11"/>
    </row>
    <row r="84" spans="1:7" x14ac:dyDescent="0.25">
      <c r="A84" s="22" t="s">
        <v>81</v>
      </c>
      <c r="B84" s="22"/>
      <c r="C84" s="1" t="s">
        <v>80</v>
      </c>
      <c r="F84" s="27" t="s">
        <v>82</v>
      </c>
      <c r="G84" s="27"/>
    </row>
    <row r="85" spans="1:7" ht="60" customHeight="1" x14ac:dyDescent="0.25">
      <c r="A85" s="23" t="s">
        <v>83</v>
      </c>
      <c r="B85" s="23"/>
      <c r="F85" s="21" t="s">
        <v>84</v>
      </c>
      <c r="G85" s="21"/>
    </row>
  </sheetData>
  <mergeCells count="8">
    <mergeCell ref="F85:G85"/>
    <mergeCell ref="A84:B84"/>
    <mergeCell ref="A85:B85"/>
    <mergeCell ref="B7:H7"/>
    <mergeCell ref="B8:H8"/>
    <mergeCell ref="B9:H9"/>
    <mergeCell ref="B10:H10"/>
    <mergeCell ref="F84:G84"/>
  </mergeCells>
  <pageMargins left="0.31496062992125984" right="0.15748031496062992" top="0.15748031496062992" bottom="0.15748031496062992" header="0.15748031496062992" footer="0.15748031496062992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Invitado</cp:lastModifiedBy>
  <cp:lastPrinted>2023-03-03T19:22:40Z</cp:lastPrinted>
  <dcterms:created xsi:type="dcterms:W3CDTF">2023-02-03T20:48:48Z</dcterms:created>
  <dcterms:modified xsi:type="dcterms:W3CDTF">2023-03-03T19:37:53Z</dcterms:modified>
</cp:coreProperties>
</file>