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tables/table1.xml" ContentType="application/vnd.openxmlformats-officedocument.spreadsheetml.table+xml"/>
  <Override PartName="/xl/drawings/drawing9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Z:\DAF\Estados Financieros y Notas\"/>
    </mc:Choice>
  </mc:AlternateContent>
  <bookViews>
    <workbookView xWindow="-120" yWindow="-120" windowWidth="20730" windowHeight="11160" firstSheet="6" activeTab="8"/>
  </bookViews>
  <sheets>
    <sheet name="ENFERMERIA " sheetId="5" state="hidden" r:id="rId1"/>
    <sheet name="MATERIAL DE LIMPIEZA" sheetId="4" r:id="rId2"/>
    <sheet name="SALIDAS" sheetId="9" state="hidden" r:id="rId3"/>
    <sheet name="INEVENTARIO DE INSUMOS DE COCIN" sheetId="1" state="hidden" r:id="rId4"/>
    <sheet name="INVENTARIO ARTICULOS VARIOS " sheetId="6" state="hidden" r:id="rId5"/>
    <sheet name="MATERIALES MÉDICOS " sheetId="8" r:id="rId6"/>
    <sheet name="ARTÍCULOS DE OFICINA" sheetId="10" r:id="rId7"/>
    <sheet name="INSUMOS DE COCINA" sheetId="11" r:id="rId8"/>
    <sheet name="MATERIALES FERRETERO" sheetId="12" r:id="rId9"/>
  </sheets>
  <definedNames>
    <definedName name="_xlnm._FilterDatabase" localSheetId="6" hidden="1">'ARTÍCULOS DE OFICINA'!$A$8:$G$53</definedName>
    <definedName name="_xlnm._FilterDatabase" localSheetId="7" hidden="1">'INSUMOS DE COCINA'!$A$3:$G$7</definedName>
    <definedName name="_xlnm._FilterDatabase" localSheetId="1" hidden="1">'MATERIAL DE LIMPIEZA'!$A$8:$G$66</definedName>
    <definedName name="_xlnm.Print_Area" localSheetId="6">'ARTÍCULOS DE OFICINA'!$A$1:$G$184</definedName>
    <definedName name="_xlnm.Print_Area" localSheetId="1">'MATERIAL DE LIMPIEZA'!$A$1:$G$88</definedName>
    <definedName name="_xlnm.Print_Area" localSheetId="5">'MATERIALES MÉDICOS '!$A$1:$G$28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2" l="1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G51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G97" i="12"/>
  <c r="G98" i="12"/>
  <c r="G99" i="12"/>
  <c r="G100" i="12"/>
  <c r="G101" i="12"/>
  <c r="G102" i="12"/>
  <c r="G103" i="12"/>
  <c r="G104" i="12"/>
  <c r="G105" i="12"/>
  <c r="G106" i="12"/>
  <c r="G107" i="12"/>
  <c r="G108" i="12"/>
  <c r="G109" i="12"/>
  <c r="G110" i="12"/>
  <c r="G111" i="12"/>
  <c r="G112" i="12"/>
  <c r="G113" i="12"/>
  <c r="G114" i="12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9" i="11"/>
  <c r="G48" i="11" s="1"/>
  <c r="G143" i="10"/>
  <c r="G144" i="10"/>
  <c r="G145" i="10"/>
  <c r="G146" i="10"/>
  <c r="G147" i="10"/>
  <c r="G148" i="10"/>
  <c r="G149" i="10"/>
  <c r="G150" i="10"/>
  <c r="G151" i="10"/>
  <c r="G152" i="10"/>
  <c r="G153" i="10"/>
  <c r="G154" i="10"/>
  <c r="G155" i="10"/>
  <c r="G156" i="10"/>
  <c r="G157" i="10"/>
  <c r="G158" i="10"/>
  <c r="G159" i="10"/>
  <c r="G160" i="10"/>
  <c r="G161" i="10"/>
  <c r="G162" i="10"/>
  <c r="G163" i="10"/>
  <c r="G164" i="10"/>
  <c r="G165" i="10"/>
  <c r="G166" i="10"/>
  <c r="G167" i="10"/>
  <c r="G168" i="10"/>
  <c r="G169" i="10"/>
  <c r="G170" i="10"/>
  <c r="G171" i="10"/>
  <c r="G172" i="10"/>
  <c r="G173" i="10"/>
  <c r="G174" i="10"/>
  <c r="G175" i="10"/>
  <c r="G176" i="10"/>
  <c r="G177" i="10"/>
  <c r="G178" i="10"/>
  <c r="G124" i="10"/>
  <c r="G125" i="10"/>
  <c r="G126" i="10"/>
  <c r="G127" i="10"/>
  <c r="G128" i="10"/>
  <c r="G129" i="10"/>
  <c r="G130" i="10"/>
  <c r="G131" i="10"/>
  <c r="G132" i="10"/>
  <c r="G133" i="10"/>
  <c r="G134" i="10"/>
  <c r="G135" i="10"/>
  <c r="G136" i="10"/>
  <c r="G137" i="10"/>
  <c r="G138" i="10"/>
  <c r="G139" i="10"/>
  <c r="G140" i="10"/>
  <c r="G141" i="10"/>
  <c r="G142" i="10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53" i="10"/>
  <c r="G54" i="10"/>
  <c r="G55" i="10"/>
  <c r="G56" i="10"/>
  <c r="G57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G73" i="10"/>
  <c r="G74" i="10"/>
  <c r="G75" i="10"/>
  <c r="G76" i="10"/>
  <c r="G77" i="10"/>
  <c r="G78" i="10"/>
  <c r="G79" i="10"/>
  <c r="G80" i="10"/>
  <c r="G81" i="10"/>
  <c r="G82" i="10"/>
  <c r="G83" i="10"/>
  <c r="G84" i="10"/>
  <c r="G85" i="10"/>
  <c r="G86" i="10"/>
  <c r="G87" i="10"/>
  <c r="G88" i="10"/>
  <c r="G89" i="10"/>
  <c r="G90" i="10"/>
  <c r="G91" i="10"/>
  <c r="G92" i="10"/>
  <c r="G93" i="10"/>
  <c r="G94" i="10"/>
  <c r="G95" i="10"/>
  <c r="G96" i="10"/>
  <c r="G97" i="10"/>
  <c r="G98" i="10"/>
  <c r="G99" i="10"/>
  <c r="G100" i="10"/>
  <c r="G101" i="10"/>
  <c r="G102" i="10"/>
  <c r="G103" i="10"/>
  <c r="G104" i="10"/>
  <c r="G105" i="10"/>
  <c r="G106" i="10"/>
  <c r="G107" i="10"/>
  <c r="G108" i="10"/>
  <c r="G109" i="10"/>
  <c r="G110" i="10"/>
  <c r="G111" i="10"/>
  <c r="G112" i="10"/>
  <c r="G113" i="10"/>
  <c r="G114" i="10"/>
  <c r="G115" i="10"/>
  <c r="G116" i="10"/>
  <c r="G117" i="10"/>
  <c r="G118" i="10"/>
  <c r="G119" i="10"/>
  <c r="G120" i="10"/>
  <c r="G121" i="10"/>
  <c r="G122" i="10"/>
  <c r="G123" i="10"/>
  <c r="G41" i="10" l="1"/>
  <c r="G42" i="10"/>
  <c r="G43" i="10"/>
  <c r="G44" i="10"/>
  <c r="G45" i="10"/>
  <c r="G46" i="10"/>
  <c r="G47" i="10"/>
  <c r="G48" i="10"/>
  <c r="G49" i="10"/>
  <c r="G50" i="10"/>
  <c r="G51" i="10"/>
  <c r="G52" i="10"/>
  <c r="G40" i="10"/>
  <c r="G39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38" i="10"/>
  <c r="G9" i="12" l="1"/>
  <c r="G115" i="12" l="1"/>
  <c r="G24" i="10"/>
  <c r="G23" i="10"/>
  <c r="G9" i="4" l="1"/>
  <c r="G79" i="4" l="1"/>
  <c r="G10" i="8"/>
  <c r="G11" i="8"/>
  <c r="G12" i="8"/>
  <c r="G13" i="8"/>
  <c r="G14" i="8"/>
  <c r="G15" i="8"/>
  <c r="G16" i="8"/>
  <c r="G17" i="8"/>
  <c r="G18" i="8"/>
  <c r="G19" i="8"/>
  <c r="G20" i="8"/>
  <c r="G9" i="8"/>
  <c r="G10" i="10"/>
  <c r="G11" i="10"/>
  <c r="G12" i="10"/>
  <c r="G19" i="10"/>
  <c r="G13" i="10"/>
  <c r="G14" i="10"/>
  <c r="G15" i="10"/>
  <c r="G16" i="10"/>
  <c r="G17" i="10"/>
  <c r="G18" i="10"/>
  <c r="G20" i="10"/>
  <c r="G21" i="10"/>
  <c r="G22" i="10"/>
  <c r="G9" i="10"/>
  <c r="G179" i="10" l="1"/>
  <c r="G21" i="8"/>
  <c r="I22" i="6"/>
  <c r="F22" i="6"/>
  <c r="F21" i="6"/>
  <c r="M13" i="1" l="1"/>
  <c r="M50" i="6"/>
  <c r="L50" i="6"/>
  <c r="I50" i="6"/>
  <c r="F50" i="6"/>
  <c r="M49" i="6"/>
  <c r="L49" i="6"/>
  <c r="I49" i="6"/>
  <c r="F49" i="6"/>
  <c r="M48" i="6"/>
  <c r="L48" i="6"/>
  <c r="I48" i="6"/>
  <c r="F48" i="6"/>
  <c r="M47" i="6"/>
  <c r="L47" i="6"/>
  <c r="I47" i="6"/>
  <c r="F47" i="6"/>
  <c r="M46" i="6"/>
  <c r="L46" i="6"/>
  <c r="I46" i="6"/>
  <c r="F46" i="6"/>
  <c r="M45" i="6"/>
  <c r="L45" i="6"/>
  <c r="I45" i="6"/>
  <c r="F45" i="6"/>
  <c r="M44" i="6"/>
  <c r="L44" i="6"/>
  <c r="I44" i="6"/>
  <c r="F44" i="6"/>
  <c r="M43" i="6"/>
  <c r="L43" i="6"/>
  <c r="I43" i="6"/>
  <c r="F43" i="6"/>
  <c r="M42" i="6"/>
  <c r="L42" i="6"/>
  <c r="I42" i="6"/>
  <c r="F42" i="6"/>
  <c r="M41" i="6"/>
  <c r="L41" i="6"/>
  <c r="I41" i="6"/>
  <c r="F41" i="6"/>
  <c r="M40" i="6"/>
  <c r="L40" i="6"/>
  <c r="I40" i="6"/>
  <c r="F40" i="6"/>
  <c r="M39" i="6"/>
  <c r="L39" i="6"/>
  <c r="I39" i="6"/>
  <c r="F39" i="6"/>
  <c r="M38" i="6"/>
  <c r="L38" i="6"/>
  <c r="I38" i="6"/>
  <c r="F38" i="6"/>
  <c r="M37" i="6"/>
  <c r="L37" i="6"/>
  <c r="I37" i="6"/>
  <c r="F37" i="6"/>
  <c r="M36" i="6"/>
  <c r="L36" i="6"/>
  <c r="I36" i="6"/>
  <c r="F36" i="6"/>
  <c r="M35" i="6"/>
  <c r="L35" i="6"/>
  <c r="I35" i="6"/>
  <c r="F35" i="6"/>
  <c r="M34" i="6"/>
  <c r="L34" i="6"/>
  <c r="I34" i="6"/>
  <c r="F34" i="6"/>
  <c r="M33" i="6"/>
  <c r="L33" i="6"/>
  <c r="I33" i="6"/>
  <c r="F33" i="6"/>
  <c r="M32" i="6"/>
  <c r="L32" i="6"/>
  <c r="I32" i="6"/>
  <c r="F32" i="6"/>
  <c r="M31" i="6"/>
  <c r="L31" i="6"/>
  <c r="I31" i="6"/>
  <c r="F31" i="6"/>
  <c r="M30" i="6"/>
  <c r="L30" i="6"/>
  <c r="I30" i="6"/>
  <c r="F30" i="6"/>
  <c r="M29" i="6"/>
  <c r="L29" i="6"/>
  <c r="I29" i="6"/>
  <c r="F29" i="6"/>
  <c r="M28" i="6"/>
  <c r="L28" i="6"/>
  <c r="I28" i="6"/>
  <c r="F28" i="6"/>
  <c r="M27" i="6"/>
  <c r="L27" i="6"/>
  <c r="I27" i="6"/>
  <c r="F27" i="6"/>
  <c r="M26" i="6"/>
  <c r="L26" i="6"/>
  <c r="I26" i="6"/>
  <c r="F26" i="6"/>
  <c r="M25" i="6"/>
  <c r="L25" i="6"/>
  <c r="I25" i="6"/>
  <c r="F25" i="6"/>
  <c r="M24" i="6"/>
  <c r="L24" i="6"/>
  <c r="I24" i="6"/>
  <c r="F24" i="6"/>
  <c r="M23" i="6"/>
  <c r="L23" i="6"/>
  <c r="I23" i="6"/>
  <c r="F23" i="6"/>
  <c r="M21" i="6"/>
  <c r="L21" i="6"/>
  <c r="I21" i="6"/>
  <c r="M20" i="6"/>
  <c r="L20" i="6"/>
  <c r="I20" i="6"/>
  <c r="F20" i="6"/>
  <c r="M19" i="6"/>
  <c r="L19" i="6"/>
  <c r="I19" i="6"/>
  <c r="F19" i="6"/>
  <c r="M18" i="6"/>
  <c r="L18" i="6"/>
  <c r="I18" i="6"/>
  <c r="F18" i="6"/>
  <c r="M17" i="6"/>
  <c r="L17" i="6"/>
  <c r="I17" i="6"/>
  <c r="F17" i="6"/>
  <c r="M16" i="6"/>
  <c r="L16" i="6"/>
  <c r="I16" i="6"/>
  <c r="F16" i="6"/>
  <c r="M15" i="6"/>
  <c r="L15" i="6"/>
  <c r="I15" i="6"/>
  <c r="F15" i="6"/>
  <c r="M14" i="6"/>
  <c r="L14" i="6"/>
  <c r="I14" i="6"/>
  <c r="F14" i="6"/>
  <c r="M13" i="6"/>
  <c r="L13" i="6"/>
  <c r="I13" i="6"/>
  <c r="F13" i="6"/>
  <c r="M12" i="6"/>
  <c r="L12" i="6"/>
  <c r="I12" i="6"/>
  <c r="F12" i="6"/>
  <c r="M11" i="6"/>
  <c r="L11" i="6"/>
  <c r="I11" i="6"/>
  <c r="F11" i="6"/>
  <c r="M10" i="6"/>
  <c r="L10" i="6"/>
  <c r="I10" i="6"/>
  <c r="F10" i="6"/>
  <c r="M9" i="6"/>
  <c r="L9" i="6"/>
  <c r="I9" i="6"/>
  <c r="F9" i="6"/>
  <c r="M49" i="5"/>
  <c r="L49" i="5"/>
  <c r="I49" i="5"/>
  <c r="F49" i="5"/>
  <c r="O49" i="5" s="1"/>
  <c r="N49" i="5" s="1"/>
  <c r="M48" i="5"/>
  <c r="L48" i="5"/>
  <c r="I48" i="5"/>
  <c r="F48" i="5"/>
  <c r="O48" i="5" s="1"/>
  <c r="N48" i="5" s="1"/>
  <c r="M47" i="5"/>
  <c r="L47" i="5"/>
  <c r="I47" i="5"/>
  <c r="F47" i="5"/>
  <c r="O47" i="5" s="1"/>
  <c r="N47" i="5" s="1"/>
  <c r="M46" i="5"/>
  <c r="L46" i="5"/>
  <c r="I46" i="5"/>
  <c r="F46" i="5"/>
  <c r="O46" i="5" s="1"/>
  <c r="N46" i="5" s="1"/>
  <c r="M45" i="5"/>
  <c r="L45" i="5"/>
  <c r="I45" i="5"/>
  <c r="F45" i="5"/>
  <c r="O45" i="5" s="1"/>
  <c r="N45" i="5" s="1"/>
  <c r="M44" i="5"/>
  <c r="L44" i="5"/>
  <c r="I44" i="5"/>
  <c r="F44" i="5"/>
  <c r="O44" i="5" s="1"/>
  <c r="N44" i="5" s="1"/>
  <c r="M43" i="5"/>
  <c r="L43" i="5"/>
  <c r="I43" i="5"/>
  <c r="F43" i="5"/>
  <c r="O43" i="5" s="1"/>
  <c r="N43" i="5" s="1"/>
  <c r="M42" i="5"/>
  <c r="L42" i="5"/>
  <c r="I42" i="5"/>
  <c r="F42" i="5"/>
  <c r="O42" i="5" s="1"/>
  <c r="N42" i="5" s="1"/>
  <c r="M41" i="5"/>
  <c r="L41" i="5"/>
  <c r="I41" i="5"/>
  <c r="F41" i="5"/>
  <c r="O41" i="5" s="1"/>
  <c r="N41" i="5" s="1"/>
  <c r="M40" i="5"/>
  <c r="L40" i="5"/>
  <c r="I40" i="5"/>
  <c r="F40" i="5"/>
  <c r="O40" i="5" s="1"/>
  <c r="N40" i="5" s="1"/>
  <c r="M39" i="5"/>
  <c r="L39" i="5"/>
  <c r="I39" i="5"/>
  <c r="F39" i="5"/>
  <c r="O39" i="5" s="1"/>
  <c r="N39" i="5" s="1"/>
  <c r="M38" i="5"/>
  <c r="L38" i="5"/>
  <c r="I38" i="5"/>
  <c r="F38" i="5"/>
  <c r="O38" i="5" s="1"/>
  <c r="N38" i="5" s="1"/>
  <c r="M37" i="5"/>
  <c r="L37" i="5"/>
  <c r="I37" i="5"/>
  <c r="F37" i="5"/>
  <c r="O37" i="5" s="1"/>
  <c r="N37" i="5" s="1"/>
  <c r="M36" i="5"/>
  <c r="L36" i="5"/>
  <c r="I36" i="5"/>
  <c r="F36" i="5"/>
  <c r="O36" i="5" s="1"/>
  <c r="N36" i="5" s="1"/>
  <c r="M35" i="5"/>
  <c r="L35" i="5"/>
  <c r="I35" i="5"/>
  <c r="F35" i="5"/>
  <c r="O35" i="5" s="1"/>
  <c r="N35" i="5" s="1"/>
  <c r="M34" i="5"/>
  <c r="L34" i="5"/>
  <c r="I34" i="5"/>
  <c r="F34" i="5"/>
  <c r="O34" i="5" s="1"/>
  <c r="N34" i="5" s="1"/>
  <c r="M33" i="5"/>
  <c r="L33" i="5"/>
  <c r="I33" i="5"/>
  <c r="F33" i="5"/>
  <c r="O33" i="5" s="1"/>
  <c r="N33" i="5" s="1"/>
  <c r="M32" i="5"/>
  <c r="L32" i="5"/>
  <c r="I32" i="5"/>
  <c r="F32" i="5"/>
  <c r="O32" i="5" s="1"/>
  <c r="N32" i="5" s="1"/>
  <c r="M31" i="5"/>
  <c r="L31" i="5"/>
  <c r="I31" i="5"/>
  <c r="F31" i="5"/>
  <c r="O31" i="5" s="1"/>
  <c r="N31" i="5" s="1"/>
  <c r="M30" i="5"/>
  <c r="L30" i="5"/>
  <c r="I30" i="5"/>
  <c r="F30" i="5"/>
  <c r="O30" i="5" s="1"/>
  <c r="N30" i="5" s="1"/>
  <c r="M29" i="5"/>
  <c r="L29" i="5"/>
  <c r="I29" i="5"/>
  <c r="F29" i="5"/>
  <c r="O29" i="5" s="1"/>
  <c r="N29" i="5" s="1"/>
  <c r="M28" i="5"/>
  <c r="L28" i="5"/>
  <c r="I28" i="5"/>
  <c r="F28" i="5"/>
  <c r="O28" i="5" s="1"/>
  <c r="N28" i="5" s="1"/>
  <c r="M27" i="5"/>
  <c r="L27" i="5"/>
  <c r="I27" i="5"/>
  <c r="F27" i="5"/>
  <c r="O27" i="5" s="1"/>
  <c r="N27" i="5" s="1"/>
  <c r="M26" i="5"/>
  <c r="L26" i="5"/>
  <c r="I26" i="5"/>
  <c r="F26" i="5"/>
  <c r="O26" i="5" s="1"/>
  <c r="N26" i="5" s="1"/>
  <c r="M25" i="5"/>
  <c r="L25" i="5"/>
  <c r="I25" i="5"/>
  <c r="F25" i="5"/>
  <c r="O25" i="5" s="1"/>
  <c r="N25" i="5" s="1"/>
  <c r="M24" i="5"/>
  <c r="L24" i="5"/>
  <c r="I24" i="5"/>
  <c r="F24" i="5"/>
  <c r="O24" i="5" s="1"/>
  <c r="N24" i="5" s="1"/>
  <c r="M23" i="5"/>
  <c r="L23" i="5"/>
  <c r="I23" i="5"/>
  <c r="F23" i="5"/>
  <c r="O23" i="5" s="1"/>
  <c r="N23" i="5" s="1"/>
  <c r="M22" i="5"/>
  <c r="L22" i="5"/>
  <c r="I22" i="5"/>
  <c r="F22" i="5"/>
  <c r="O22" i="5" s="1"/>
  <c r="N22" i="5" s="1"/>
  <c r="M21" i="5"/>
  <c r="L21" i="5"/>
  <c r="I21" i="5"/>
  <c r="F21" i="5"/>
  <c r="O21" i="5" s="1"/>
  <c r="N21" i="5" s="1"/>
  <c r="M20" i="5"/>
  <c r="L20" i="5"/>
  <c r="I20" i="5"/>
  <c r="F20" i="5"/>
  <c r="O20" i="5" s="1"/>
  <c r="N20" i="5" s="1"/>
  <c r="M19" i="5"/>
  <c r="L19" i="5"/>
  <c r="I19" i="5"/>
  <c r="F19" i="5"/>
  <c r="O19" i="5" s="1"/>
  <c r="N19" i="5" s="1"/>
  <c r="M18" i="5"/>
  <c r="L18" i="5"/>
  <c r="I18" i="5"/>
  <c r="F18" i="5"/>
  <c r="O18" i="5" s="1"/>
  <c r="N18" i="5" s="1"/>
  <c r="M17" i="5"/>
  <c r="L17" i="5"/>
  <c r="I17" i="5"/>
  <c r="F17" i="5"/>
  <c r="O17" i="5" s="1"/>
  <c r="N17" i="5" s="1"/>
  <c r="M16" i="5"/>
  <c r="L16" i="5"/>
  <c r="I16" i="5"/>
  <c r="F16" i="5"/>
  <c r="O16" i="5" s="1"/>
  <c r="N16" i="5" s="1"/>
  <c r="M15" i="5"/>
  <c r="L15" i="5"/>
  <c r="I15" i="5"/>
  <c r="F15" i="5"/>
  <c r="O15" i="5" s="1"/>
  <c r="N15" i="5" s="1"/>
  <c r="M14" i="5"/>
  <c r="L14" i="5"/>
  <c r="I14" i="5"/>
  <c r="F14" i="5"/>
  <c r="O14" i="5" s="1"/>
  <c r="N14" i="5" s="1"/>
  <c r="M13" i="5"/>
  <c r="L13" i="5"/>
  <c r="I13" i="5"/>
  <c r="F13" i="5"/>
  <c r="O13" i="5" s="1"/>
  <c r="N13" i="5" s="1"/>
  <c r="M12" i="5"/>
  <c r="L12" i="5"/>
  <c r="I12" i="5"/>
  <c r="F12" i="5"/>
  <c r="O12" i="5" s="1"/>
  <c r="N12" i="5" s="1"/>
  <c r="M11" i="5"/>
  <c r="L11" i="5"/>
  <c r="I11" i="5"/>
  <c r="F11" i="5"/>
  <c r="O11" i="5" s="1"/>
  <c r="N11" i="5" s="1"/>
  <c r="M10" i="5"/>
  <c r="L10" i="5"/>
  <c r="I10" i="5"/>
  <c r="F10" i="5"/>
  <c r="O10" i="5" s="1"/>
  <c r="N10" i="5" s="1"/>
  <c r="M9" i="5"/>
  <c r="L9" i="5"/>
  <c r="L50" i="5" s="1"/>
  <c r="I9" i="5"/>
  <c r="F9" i="5"/>
  <c r="O9" i="5" s="1"/>
  <c r="M10" i="1"/>
  <c r="M11" i="1"/>
  <c r="M12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9" i="1"/>
  <c r="F10" i="1"/>
  <c r="F11" i="1"/>
  <c r="F12" i="1"/>
  <c r="O12" i="1" s="1"/>
  <c r="N12" i="1" s="1"/>
  <c r="F13" i="1"/>
  <c r="F14" i="1"/>
  <c r="F15" i="1"/>
  <c r="F16" i="1"/>
  <c r="O16" i="1" s="1"/>
  <c r="N16" i="1" s="1"/>
  <c r="F17" i="1"/>
  <c r="F18" i="1"/>
  <c r="F19" i="1"/>
  <c r="F20" i="1"/>
  <c r="O20" i="1" s="1"/>
  <c r="N20" i="1" s="1"/>
  <c r="F21" i="1"/>
  <c r="F22" i="1"/>
  <c r="F23" i="1"/>
  <c r="F24" i="1"/>
  <c r="O24" i="1" s="1"/>
  <c r="N24" i="1" s="1"/>
  <c r="F25" i="1"/>
  <c r="F26" i="1"/>
  <c r="F27" i="1"/>
  <c r="F28" i="1"/>
  <c r="O28" i="1" s="1"/>
  <c r="N28" i="1" s="1"/>
  <c r="F29" i="1"/>
  <c r="F30" i="1"/>
  <c r="F31" i="1"/>
  <c r="F32" i="1"/>
  <c r="O32" i="1" s="1"/>
  <c r="N32" i="1" s="1"/>
  <c r="F33" i="1"/>
  <c r="F34" i="1"/>
  <c r="F35" i="1"/>
  <c r="F36" i="1"/>
  <c r="O36" i="1" s="1"/>
  <c r="N36" i="1" s="1"/>
  <c r="F37" i="1"/>
  <c r="F38" i="1"/>
  <c r="F39" i="1"/>
  <c r="F40" i="1"/>
  <c r="O40" i="1" s="1"/>
  <c r="N40" i="1" s="1"/>
  <c r="F41" i="1"/>
  <c r="F42" i="1"/>
  <c r="F43" i="1"/>
  <c r="F44" i="1"/>
  <c r="O44" i="1" s="1"/>
  <c r="N44" i="1" s="1"/>
  <c r="F45" i="1"/>
  <c r="F46" i="1"/>
  <c r="F47" i="1"/>
  <c r="F48" i="1"/>
  <c r="O48" i="1" s="1"/>
  <c r="N48" i="1" s="1"/>
  <c r="F49" i="1"/>
  <c r="F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9" i="1"/>
  <c r="O9" i="1" s="1"/>
  <c r="N9" i="1" s="1"/>
  <c r="O47" i="1" l="1"/>
  <c r="N47" i="1" s="1"/>
  <c r="O43" i="1"/>
  <c r="N43" i="1" s="1"/>
  <c r="O39" i="1"/>
  <c r="N39" i="1" s="1"/>
  <c r="O35" i="1"/>
  <c r="N35" i="1" s="1"/>
  <c r="O31" i="1"/>
  <c r="N31" i="1" s="1"/>
  <c r="O27" i="1"/>
  <c r="N27" i="1" s="1"/>
  <c r="O23" i="1"/>
  <c r="N23" i="1" s="1"/>
  <c r="O19" i="1"/>
  <c r="N19" i="1" s="1"/>
  <c r="O15" i="1"/>
  <c r="N15" i="1" s="1"/>
  <c r="O11" i="1"/>
  <c r="N11" i="1" s="1"/>
  <c r="O46" i="1"/>
  <c r="N46" i="1" s="1"/>
  <c r="O42" i="1"/>
  <c r="N42" i="1" s="1"/>
  <c r="O38" i="1"/>
  <c r="N38" i="1" s="1"/>
  <c r="O34" i="1"/>
  <c r="N34" i="1" s="1"/>
  <c r="O30" i="1"/>
  <c r="N30" i="1" s="1"/>
  <c r="O26" i="1"/>
  <c r="N26" i="1" s="1"/>
  <c r="O22" i="1"/>
  <c r="N22" i="1" s="1"/>
  <c r="O18" i="1"/>
  <c r="N18" i="1" s="1"/>
  <c r="O14" i="1"/>
  <c r="N14" i="1" s="1"/>
  <c r="L51" i="6"/>
  <c r="O49" i="1"/>
  <c r="N49" i="1" s="1"/>
  <c r="O45" i="1"/>
  <c r="N45" i="1" s="1"/>
  <c r="O41" i="1"/>
  <c r="N41" i="1" s="1"/>
  <c r="O37" i="1"/>
  <c r="N37" i="1" s="1"/>
  <c r="O33" i="1"/>
  <c r="N33" i="1" s="1"/>
  <c r="O29" i="1"/>
  <c r="N29" i="1" s="1"/>
  <c r="O25" i="1"/>
  <c r="N25" i="1" s="1"/>
  <c r="O21" i="1"/>
  <c r="N21" i="1" s="1"/>
  <c r="O17" i="1"/>
  <c r="N17" i="1" s="1"/>
  <c r="O13" i="1"/>
  <c r="N13" i="1" s="1"/>
  <c r="I50" i="5"/>
  <c r="N9" i="5"/>
  <c r="O10" i="6"/>
  <c r="N10" i="6" s="1"/>
  <c r="O11" i="6"/>
  <c r="N11" i="6" s="1"/>
  <c r="O12" i="6"/>
  <c r="N12" i="6" s="1"/>
  <c r="O13" i="6"/>
  <c r="N13" i="6" s="1"/>
  <c r="O14" i="6"/>
  <c r="N14" i="6" s="1"/>
  <c r="O15" i="6"/>
  <c r="N15" i="6" s="1"/>
  <c r="O16" i="6"/>
  <c r="N16" i="6" s="1"/>
  <c r="O17" i="6"/>
  <c r="N17" i="6" s="1"/>
  <c r="O18" i="6"/>
  <c r="N18" i="6" s="1"/>
  <c r="O19" i="6"/>
  <c r="N19" i="6" s="1"/>
  <c r="O20" i="6"/>
  <c r="N20" i="6" s="1"/>
  <c r="O21" i="6"/>
  <c r="N21" i="6" s="1"/>
  <c r="O23" i="6"/>
  <c r="N23" i="6" s="1"/>
  <c r="O24" i="6"/>
  <c r="N24" i="6" s="1"/>
  <c r="O25" i="6"/>
  <c r="N25" i="6" s="1"/>
  <c r="O26" i="6"/>
  <c r="N26" i="6" s="1"/>
  <c r="O27" i="6"/>
  <c r="N27" i="6" s="1"/>
  <c r="O28" i="6"/>
  <c r="N28" i="6" s="1"/>
  <c r="O29" i="6"/>
  <c r="N29" i="6" s="1"/>
  <c r="O30" i="6"/>
  <c r="N30" i="6" s="1"/>
  <c r="O31" i="6"/>
  <c r="N31" i="6" s="1"/>
  <c r="O32" i="6"/>
  <c r="N32" i="6" s="1"/>
  <c r="O33" i="6"/>
  <c r="N33" i="6" s="1"/>
  <c r="O35" i="6"/>
  <c r="N35" i="6" s="1"/>
  <c r="O37" i="6"/>
  <c r="N37" i="6" s="1"/>
  <c r="O39" i="6"/>
  <c r="N39" i="6" s="1"/>
  <c r="O41" i="6"/>
  <c r="N41" i="6" s="1"/>
  <c r="O43" i="6"/>
  <c r="N43" i="6" s="1"/>
  <c r="O44" i="6"/>
  <c r="N44" i="6" s="1"/>
  <c r="O45" i="6"/>
  <c r="N45" i="6" s="1"/>
  <c r="O46" i="6"/>
  <c r="N46" i="6" s="1"/>
  <c r="O47" i="6"/>
  <c r="N47" i="6" s="1"/>
  <c r="O48" i="6"/>
  <c r="N48" i="6" s="1"/>
  <c r="O49" i="6"/>
  <c r="N49" i="6" s="1"/>
  <c r="O50" i="6"/>
  <c r="N50" i="6" s="1"/>
  <c r="O9" i="6"/>
  <c r="N9" i="6" s="1"/>
  <c r="O34" i="6"/>
  <c r="N34" i="6" s="1"/>
  <c r="O36" i="6"/>
  <c r="N36" i="6" s="1"/>
  <c r="O38" i="6"/>
  <c r="N38" i="6" s="1"/>
  <c r="O40" i="6"/>
  <c r="N40" i="6" s="1"/>
  <c r="O42" i="6"/>
  <c r="N42" i="6" s="1"/>
  <c r="F51" i="6"/>
  <c r="I51" i="6"/>
  <c r="O50" i="5"/>
  <c r="F50" i="5"/>
  <c r="O10" i="1"/>
  <c r="N10" i="1" s="1"/>
  <c r="L50" i="1"/>
  <c r="I50" i="1"/>
  <c r="F50" i="1"/>
  <c r="O51" i="6" l="1"/>
  <c r="O50" i="1"/>
</calcChain>
</file>

<file path=xl/sharedStrings.xml><?xml version="1.0" encoding="utf-8"?>
<sst xmlns="http://schemas.openxmlformats.org/spreadsheetml/2006/main" count="806" uniqueCount="634">
  <si>
    <t>FECHA DE ADQUISICIÓN</t>
  </si>
  <si>
    <t>DESCRIPCIÓN</t>
  </si>
  <si>
    <t>CÓDIGO DEL PRODUCTO</t>
  </si>
  <si>
    <t>CANTIDAD</t>
  </si>
  <si>
    <t>TOTAL</t>
  </si>
  <si>
    <t>MONTO TOTAL</t>
  </si>
  <si>
    <t xml:space="preserve">ENTRADA </t>
  </si>
  <si>
    <t>PRECIO  UNITARIO</t>
  </si>
  <si>
    <t>EXISTENCIA</t>
  </si>
  <si>
    <t>PRECIO UNITARIO</t>
  </si>
  <si>
    <t xml:space="preserve">MONTO TOTAL EN EXISTENCIA </t>
  </si>
  <si>
    <t>SALIDA</t>
  </si>
  <si>
    <t>PRECIO UNITARIO ESTIMADO</t>
  </si>
  <si>
    <t>INVENTARIO DE ALMACEN</t>
  </si>
  <si>
    <t>CENTRO DE ATENCIÓN INTEGRAL A LA DISCAPACIDAD</t>
  </si>
  <si>
    <t>AL 28 DE FEBRERO 2022</t>
  </si>
  <si>
    <t>AMBIENTADORES</t>
  </si>
  <si>
    <t>BOTELLAS PLÁSTICAS</t>
  </si>
  <si>
    <t>CEPILLO PARA LIMPIEZA</t>
  </si>
  <si>
    <t>CLORO</t>
  </si>
  <si>
    <t>CUBETAS PARA LIMPIEZA</t>
  </si>
  <si>
    <t>CUCHARAS DESECHABLES</t>
  </si>
  <si>
    <t>DESINFECTANTE EN SPRAY</t>
  </si>
  <si>
    <t>DESINFECTANTE LÍQUIDO</t>
  </si>
  <si>
    <t>DESGRASANTE</t>
  </si>
  <si>
    <t>DETERGENTE EN POLVO (SACO)</t>
  </si>
  <si>
    <t>DETERGENTE EN POLVO DE ALTO PODER  (FRASCOS)</t>
  </si>
  <si>
    <t>DESINCRUSTANTE</t>
  </si>
  <si>
    <t>ESCOBA</t>
  </si>
  <si>
    <t>ESPONJA CON BRILLO</t>
  </si>
  <si>
    <t>ESPONJA PARA TRABAJO PESADO</t>
  </si>
  <si>
    <t>FILTROS PARA CAFETERA ELÉCTRICA</t>
  </si>
  <si>
    <t>FUNDAS PARA ALMACENAMIENTO</t>
  </si>
  <si>
    <t>FUNDAS PARA BASURA</t>
  </si>
  <si>
    <t>GUANTES (PARES)</t>
  </si>
  <si>
    <t xml:space="preserve">INSECTICIDA </t>
  </si>
  <si>
    <t>JABÓN LÍQUIDO ANTIBACTERIAL NEUTRO</t>
  </si>
  <si>
    <t>JABÓN LÍQUIDO PARA FREGAR</t>
  </si>
  <si>
    <t>JABÓN LÍQUIDO PARA LAVAR PERFUMADO</t>
  </si>
  <si>
    <t>JABÓN DE CUABA</t>
  </si>
  <si>
    <t>LIMPIA CRISTALES</t>
  </si>
  <si>
    <t>LIMPIADOR DE MUEBLES DE TELA Y VINIL</t>
  </si>
  <si>
    <t>LIMPIADOR DE MADERA</t>
  </si>
  <si>
    <t>LIMPIADOR PARA INODORO</t>
  </si>
  <si>
    <t>PAÑUELOS DESECHABLES CAJAS de 100/1</t>
  </si>
  <si>
    <t>PAPEL HIGIÉNICO INDUSTRIAL  (FARDOS)</t>
  </si>
  <si>
    <t>PAPEL HIGIÉNICO DOMÉSTICO (FARDOS)</t>
  </si>
  <si>
    <t>PAPEL TOALLA PARA COCINA 12/1( FARDOS)</t>
  </si>
  <si>
    <t>PAPEL TOALLA PARA MANOS (FARDOS)</t>
  </si>
  <si>
    <t>PAPEL DE ALUMINIO (ROLLOS)</t>
  </si>
  <si>
    <t>PIEDRA PARA INODOROS</t>
  </si>
  <si>
    <t>PINZAS DE MADERA PARA ROPA</t>
  </si>
  <si>
    <t>PINZAS DE PLASTICO PARA ROPA</t>
  </si>
  <si>
    <t>PLATOS DESECHABLES</t>
  </si>
  <si>
    <t>RECOGEDORES DE BASURA</t>
  </si>
  <si>
    <t>SERVILLETAS DE MESA</t>
  </si>
  <si>
    <t xml:space="preserve">SUAPER </t>
  </si>
  <si>
    <t xml:space="preserve">TOALLAS PARA MANOS </t>
  </si>
  <si>
    <t>TOALLAS PARA LIMPIEZA</t>
  </si>
  <si>
    <t>TOALLAS PARA COCINA</t>
  </si>
  <si>
    <t>TOALLITAS PARA DESINFECCIÓN</t>
  </si>
  <si>
    <t>TENEDORES DESECHABLES</t>
  </si>
  <si>
    <t>TRAMPA PARA ROEDORES</t>
  </si>
  <si>
    <t xml:space="preserve">VASOS DESECHABLES </t>
  </si>
  <si>
    <t xml:space="preserve">VASOS DESECHABLES  </t>
  </si>
  <si>
    <t>VELAS AROMÁTICAS</t>
  </si>
  <si>
    <t xml:space="preserve">Cantidad </t>
  </si>
  <si>
    <t>Fecha</t>
  </si>
  <si>
    <t xml:space="preserve">Departamento </t>
  </si>
  <si>
    <t xml:space="preserve">TONER XEROX NEGRO </t>
  </si>
  <si>
    <t>TONER XEROX CYAN</t>
  </si>
  <si>
    <t>TONER XEROX MAGENTA</t>
  </si>
  <si>
    <t>TONER XEROX AMARILLO</t>
  </si>
  <si>
    <t>TONER HP 80A NEGRO</t>
  </si>
  <si>
    <t>TONER HP AZUL 410A</t>
  </si>
  <si>
    <t>TONER HP AMARILLO 410A</t>
  </si>
  <si>
    <t>TONER HP MAGENTA 410A</t>
  </si>
  <si>
    <t>TONER HP AMARILLO 201A</t>
  </si>
  <si>
    <t>CINTAS DE COLOR PARA IMPRESORA DE CARNET</t>
  </si>
  <si>
    <t>PLÁSTICO PARA CARNET CR-80</t>
  </si>
  <si>
    <t>MYOBRACE I-3 SMALL ETAPA 1</t>
  </si>
  <si>
    <t>MYOBRACE I-3 MEDIUM ETAPA 1</t>
  </si>
  <si>
    <t>MYOBRACE I-3 SMALL ETAPA 2</t>
  </si>
  <si>
    <t>MYOBRACE I-3 MEDIUM ETAPA 2</t>
  </si>
  <si>
    <t>MYOBRACE K1 SMALL ROSADO</t>
  </si>
  <si>
    <t>MYOBRACE K1 SMALL AZUL</t>
  </si>
  <si>
    <t>MYOBRACE K1 SMALL TRANSPARENTE</t>
  </si>
  <si>
    <t>MYOBRACE K1 MEDIUM TRANSPARENTE</t>
  </si>
  <si>
    <t>MYOBRACE K2 SMALL TRANSPARENTE</t>
  </si>
  <si>
    <t>MYOBRACE K2 MEDIUM TRANSPARENTE</t>
  </si>
  <si>
    <t>MYOBRACE FOR SNORERS</t>
  </si>
  <si>
    <t>TONER HP CF226A NEGRO</t>
  </si>
  <si>
    <t xml:space="preserve">TONER HP CF410A BLACK </t>
  </si>
  <si>
    <t>ADOS-2 SPANISH LANGUAGE PROTOCOL</t>
  </si>
  <si>
    <t>ODPMK1M-TRANS</t>
  </si>
  <si>
    <t>ODPMK2M-TRANS</t>
  </si>
  <si>
    <t>ODPMK1S-AZ</t>
  </si>
  <si>
    <t>ODPMK1S-R</t>
  </si>
  <si>
    <t>ODPMI3S-ET2</t>
  </si>
  <si>
    <t>ODPMI3M-ET1</t>
  </si>
  <si>
    <t>ODPMI3S-ET1</t>
  </si>
  <si>
    <t>ODPMI3M-ET2</t>
  </si>
  <si>
    <t>ODPMK1S-TRANS</t>
  </si>
  <si>
    <t>ODPMK2S-TRANS</t>
  </si>
  <si>
    <t>ODPMF-SNO</t>
  </si>
  <si>
    <t>ADOS2-SP-LPR</t>
  </si>
  <si>
    <t>TXE8030-NE267</t>
  </si>
  <si>
    <t>TXE8030-CI268</t>
  </si>
  <si>
    <t>TXE8030-MA269</t>
  </si>
  <si>
    <t>TXE8030-AM270</t>
  </si>
  <si>
    <t>THP26A-NE272</t>
  </si>
  <si>
    <t>THP80A-NE271</t>
  </si>
  <si>
    <t>THP410-CI263</t>
  </si>
  <si>
    <t>THP410-AM264</t>
  </si>
  <si>
    <t>THP410-MA265</t>
  </si>
  <si>
    <t>TONER HP AZUL 201A</t>
  </si>
  <si>
    <t>THP201A-AZ450</t>
  </si>
  <si>
    <t>TDECARNED-DE450</t>
  </si>
  <si>
    <t>TPARA80C-CA450</t>
  </si>
  <si>
    <t>THP201A-AM451</t>
  </si>
  <si>
    <t>THPCF287A-NE452</t>
  </si>
  <si>
    <t>THP410CF-BL453</t>
  </si>
  <si>
    <t>D385</t>
  </si>
  <si>
    <t>T396</t>
  </si>
  <si>
    <t>V422</t>
  </si>
  <si>
    <t>Licda. Mercedes Vargas</t>
  </si>
  <si>
    <t>Licda. Marleny Aristy</t>
  </si>
  <si>
    <t>Encargada Servicios Generales</t>
  </si>
  <si>
    <t>Encargada Administrativa y Financiera</t>
  </si>
  <si>
    <t>Total RD$</t>
  </si>
  <si>
    <t>CENTRO DE ATENCIÓN INTEGRAL PARA LA DISCAPACIDAD</t>
  </si>
  <si>
    <t>FECHA DE REGISTRO</t>
  </si>
  <si>
    <t>AL 30 DE SEPTIEMBRE 2022</t>
  </si>
  <si>
    <t>HABICHUELAS ROJAS</t>
  </si>
  <si>
    <t>HA-BL832</t>
  </si>
  <si>
    <t>HABICHUELAS BLANCAS</t>
  </si>
  <si>
    <t>MEZCLA PARA TE CALIENTE</t>
  </si>
  <si>
    <t>PIN-56LN</t>
  </si>
  <si>
    <t>PIN-MAR7001</t>
  </si>
  <si>
    <t>PIN-GOSV-9165</t>
  </si>
  <si>
    <t>PIN-PW-7009</t>
  </si>
  <si>
    <t>PINTURA COLOR PEARLY WHITE  (7009)</t>
  </si>
  <si>
    <t>PIN-CS-6920</t>
  </si>
  <si>
    <t>PINTURA COLOR CENTER STAGE (6920)</t>
  </si>
  <si>
    <t>PIN-HB-6965</t>
  </si>
  <si>
    <t>PIN-CARN-6892</t>
  </si>
  <si>
    <t>PIN-DA-6910</t>
  </si>
  <si>
    <t>PINTURA COLOR DAISY  (6910)</t>
  </si>
  <si>
    <t>PIN-DOV-6910</t>
  </si>
  <si>
    <t>PINTURA COLOR DOVETAIL (7018)</t>
  </si>
  <si>
    <t>PIN-BL-00</t>
  </si>
  <si>
    <t>PINTURA COLOR BLANCO (00)</t>
  </si>
  <si>
    <t>PINTURA NARANJA CAVIAR (6990)</t>
  </si>
  <si>
    <t>PINTURA GRIS SATINADA GRAYISH (6001)</t>
  </si>
  <si>
    <t>PINTURA BLANCO SATINADO REPOSE GRAY (7015)</t>
  </si>
  <si>
    <t>PINTURA AMARILLO CHEERFUL (6903)</t>
  </si>
  <si>
    <t>PINTURA GRIS PREMIUN DORIAN GRAY (7017)</t>
  </si>
  <si>
    <t>PINTURA BLANCO COLONIAL (7008)</t>
  </si>
  <si>
    <t>PINTURA MORADA POTENTIALLY PURPLE (6821)</t>
  </si>
  <si>
    <t>PINTURA AZUL HINTING BLUE (6519)</t>
  </si>
  <si>
    <t>PINTURA AZUL HONEST BLUE (6520)</t>
  </si>
  <si>
    <t>PINTURA AZUL BLUE CHIP (6959)</t>
  </si>
  <si>
    <t>PINTURA VERDE FUSION (6919)</t>
  </si>
  <si>
    <t>PINTURA MORADA INTUITIVE (6017)</t>
  </si>
  <si>
    <t>PINTURA MORADA INSPIRED LILAC (6820)</t>
  </si>
  <si>
    <t>PINTURA GRIS MINDFUL GRAY (7016)</t>
  </si>
  <si>
    <t>PIN-OXR-3452</t>
  </si>
  <si>
    <t>VERDE MANZANA PINTURA EN ACEITE (ESMALTE)</t>
  </si>
  <si>
    <t>AMARILLO TRÁFICO</t>
  </si>
  <si>
    <t>BLANCO TRÁFICO</t>
  </si>
  <si>
    <t>PIN-SPR-MO-OSC</t>
  </si>
  <si>
    <t>SPRAY MORADO OSCURO (MORADO OBISPO)</t>
  </si>
  <si>
    <t>SPRAY MORADO CLARO (LILA)</t>
  </si>
  <si>
    <t>PIN-SPR-NA</t>
  </si>
  <si>
    <t>SPRAY NARANJA</t>
  </si>
  <si>
    <t>PIN-SPR-VM</t>
  </si>
  <si>
    <t>MOT-ANT9M</t>
  </si>
  <si>
    <t>BR-2MP</t>
  </si>
  <si>
    <t>MA-SHE-CU</t>
  </si>
  <si>
    <t>MASILLA PARA SHEETROCK</t>
  </si>
  <si>
    <t>BAT-UPS-00134</t>
  </si>
  <si>
    <t xml:space="preserve">   </t>
  </si>
  <si>
    <t>ABSORBENTE DE HUMEDAD HIPPO</t>
  </si>
  <si>
    <t>ACEITE BRILLADOR PARA MADERA CLARA</t>
  </si>
  <si>
    <t>AEROSOL PARA  PLANCHAR</t>
  </si>
  <si>
    <t>AMBIENTADORES AUTOMÁTICO 6.20 OZ</t>
  </si>
  <si>
    <t>Crema Para Afeitar</t>
  </si>
  <si>
    <t>CUBETA PLÁSTICA 15 LITROS</t>
  </si>
  <si>
    <t>ESCOBILLA PARA INODORO</t>
  </si>
  <si>
    <t>Ziploc tipo sándwich 26.8 cm x 27.3 cm</t>
  </si>
  <si>
    <t>Ziploc tipo sánwich 16.5 cm x 14.9 cm</t>
  </si>
  <si>
    <t>FUNDAS PARA BASURA DE 30 GLS</t>
  </si>
  <si>
    <t>FUNDAS PARA BASURA DE 4 GLS</t>
  </si>
  <si>
    <t>FUNDAS PARA BASURA DE 55 GLS</t>
  </si>
  <si>
    <t>GUANTES PARA LIMPIEZA DOMESTICA L</t>
  </si>
  <si>
    <t>GUANTES PLÁSTICOS PARA LAVAR TALLA (M)</t>
  </si>
  <si>
    <t>GUANTES PLÁSTICOS PARA LAVAR TALLA (XL)</t>
  </si>
  <si>
    <t>LIMPIA CRISTALES EN AEROSOL</t>
  </si>
  <si>
    <t>LIMPIADOR DE MADERA OSCURA</t>
  </si>
  <si>
    <t>Papel aluminio 200 yds</t>
  </si>
  <si>
    <t xml:space="preserve">BRILLO VERDE </t>
  </si>
  <si>
    <t>PAPEL CELOFÁN DE ENVOLVER</t>
  </si>
  <si>
    <t>PAPEL HIGIÉNICO DOMÉSTICO (FARDOS) 48/1</t>
  </si>
  <si>
    <t>PAPEL TOALLA PARA COCINA 24/1( FARDOS)</t>
  </si>
  <si>
    <t xml:space="preserve">PEGA RATA </t>
  </si>
  <si>
    <t>PIEDRAS AROMATICAS</t>
  </si>
  <si>
    <t>PLATOS DESECHABLES #6</t>
  </si>
  <si>
    <t>PLATOS DESECHABLES #9</t>
  </si>
  <si>
    <t>SUAPER # 28</t>
  </si>
  <si>
    <t>SUAPER # 36</t>
  </si>
  <si>
    <t>SUAPER #32</t>
  </si>
  <si>
    <t>SUAPER #40</t>
  </si>
  <si>
    <t>SUAVIZANTE DE TELA</t>
  </si>
  <si>
    <t>TENEDORES DESECHABLES 25/1</t>
  </si>
  <si>
    <t>TOALLAS PARA LIMPIEZA 25/1</t>
  </si>
  <si>
    <t>VASOS DESECHABLES  #10</t>
  </si>
  <si>
    <t>TOALLA DE ALGODON PARA MANOS</t>
  </si>
  <si>
    <t>VASOS DESECHABLES  #7</t>
  </si>
  <si>
    <t>VASOS DESECHABLES #3</t>
  </si>
  <si>
    <t>VASOS DESECHABLES #5</t>
  </si>
  <si>
    <t>VASOS DESECHABLES CONICO</t>
  </si>
  <si>
    <t>A336</t>
  </si>
  <si>
    <t>PI-AR45</t>
  </si>
  <si>
    <t>S-P40</t>
  </si>
  <si>
    <t>SV-TE567</t>
  </si>
  <si>
    <t>AL 31 DE DICIEMBRE 2022</t>
  </si>
  <si>
    <t xml:space="preserve"> STICKERS CARITAS FELICES AMARILLAS</t>
  </si>
  <si>
    <t xml:space="preserve"> STICKERS CARITAS FELICES VARIADAS</t>
  </si>
  <si>
    <t>BINDING CASE NEGRO #50 T-823</t>
  </si>
  <si>
    <t>BOLÍGRAFOS AZULES</t>
  </si>
  <si>
    <t>BOLÍGRAFOS NEGROS</t>
  </si>
  <si>
    <t>CARPETA BLANCA 1"</t>
  </si>
  <si>
    <t xml:space="preserve">CARPETAS BLANCAS 3" </t>
  </si>
  <si>
    <t>CARTULINAS AMARILLAS</t>
  </si>
  <si>
    <t>CARTULINAS AZULES</t>
  </si>
  <si>
    <t>CARTULINAS BLANCAS</t>
  </si>
  <si>
    <t>CARTULINAS NEGRAS GRUESAS</t>
  </si>
  <si>
    <t xml:space="preserve">CARTULINAS ROJAS </t>
  </si>
  <si>
    <t>CARTULINAS ROSADAS</t>
  </si>
  <si>
    <t>CARTULINAS VERDES</t>
  </si>
  <si>
    <t>CARTULINAS VERDES GRUESAS</t>
  </si>
  <si>
    <t>CERA PARA CONTAR</t>
  </si>
  <si>
    <t>CHINCHETAS DE COLORES</t>
  </si>
  <si>
    <t xml:space="preserve">CINTA DOBLECARA </t>
  </si>
  <si>
    <t>CLIP BOARD(TABLILLA  DE APOYO)</t>
  </si>
  <si>
    <t xml:space="preserve">CORRECTOR LIQUÍDO </t>
  </si>
  <si>
    <t>CORRECTOR LIQUÍDO TIPO BROCHA</t>
  </si>
  <si>
    <t>CUADERNO 200 PAGINAS</t>
  </si>
  <si>
    <t>CUADERNO DE CALIGRAFÍA #1</t>
  </si>
  <si>
    <t>CUADERNO DE CALIGRAFÍA #2</t>
  </si>
  <si>
    <t>DELANTAR PLÁSTICO PARA NIÑOS 3 A 6 AÑOS</t>
  </si>
  <si>
    <t>DISPENSADOR DE TAPE</t>
  </si>
  <si>
    <t>EGA BLANCA 8 ONZA</t>
  </si>
  <si>
    <t>FOAMI AMARILLO</t>
  </si>
  <si>
    <t>FOAMI AZUL</t>
  </si>
  <si>
    <t>FOAMI BLANCO</t>
  </si>
  <si>
    <t>FOAMI MORADO</t>
  </si>
  <si>
    <t>FOAMI NARANJA</t>
  </si>
  <si>
    <t>FOAMI NEGRO</t>
  </si>
  <si>
    <t>FOAMI ROJO</t>
  </si>
  <si>
    <t>FOAMI ROSA</t>
  </si>
  <si>
    <t>FOAMI VERDE</t>
  </si>
  <si>
    <t>FOLDERS MANILA 100/1</t>
  </si>
  <si>
    <t xml:space="preserve">FOLDERS MARRÓN </t>
  </si>
  <si>
    <t>GOMAS DE BORRAR DE LECHE 20/1</t>
  </si>
  <si>
    <t>GOMAS ELÁSTICAS PARA OFICINA</t>
  </si>
  <si>
    <t xml:space="preserve">GRAMPADORA </t>
  </si>
  <si>
    <t xml:space="preserve">GRAPADORA DE ALTA POTENCIA </t>
  </si>
  <si>
    <t xml:space="preserve">GRAPAS </t>
  </si>
  <si>
    <t>GUILLOTINA 15''</t>
  </si>
  <si>
    <t xml:space="preserve">HILO DE LANA AZUL </t>
  </si>
  <si>
    <t>JUEGO DE PINCELES6/1</t>
  </si>
  <si>
    <t>LAMINAS PARA PLASTIFICAR SIZE 229MM X 365MM</t>
  </si>
  <si>
    <t>LÁPICES DE CARBÓN  GRUESOS TRIANGULARES 2HB</t>
  </si>
  <si>
    <t>LÁPICES DE CARBÓN 2 HB</t>
  </si>
  <si>
    <t>LÁPICES DE COLORES EN MADERA 12/1</t>
  </si>
  <si>
    <t>LÁPICES ENCERADOS GRUESOS TRIANGULARES</t>
  </si>
  <si>
    <t>LIBRETA RAYADA 5X8</t>
  </si>
  <si>
    <t>LIBRETAS RAYADAS 8 1/2 X 11</t>
  </si>
  <si>
    <t xml:space="preserve">LIBRO RECORD 500 PAGINAS </t>
  </si>
  <si>
    <t>LIMPIADOR EN SPRAY PARA PIZARRA BLANCA 200ML</t>
  </si>
  <si>
    <t>MARCADOR DE PIZARRA NEGRO 10/1</t>
  </si>
  <si>
    <t>MARCADOR DE PIZARRA ROJO 10/1</t>
  </si>
  <si>
    <t>MARCADOR DE PIZARRA VERDE 10/1</t>
  </si>
  <si>
    <t>MARCADOR PERMANENTE AZUL 10/1</t>
  </si>
  <si>
    <t>MARCADORES FINOS DE COLORES 12/1</t>
  </si>
  <si>
    <t>MASKING TAPE 1'' X 25 YDS</t>
  </si>
  <si>
    <t>NOTAS ADHESIVAS 2X3</t>
  </si>
  <si>
    <t>NOTAS ADHESIVAS 3X3</t>
  </si>
  <si>
    <t>NOTAS ADHESIVAS 3X5</t>
  </si>
  <si>
    <t>PAPEL CLIPS 33MM</t>
  </si>
  <si>
    <t>PAPEL CLIPS 50MM</t>
  </si>
  <si>
    <t xml:space="preserve">PAPEL CONSTRUCCIÓN </t>
  </si>
  <si>
    <t>PAPEL CREPE AZUL 10/1</t>
  </si>
  <si>
    <t>PAPEL CREPE BLANCO 10/1</t>
  </si>
  <si>
    <t>PAPEL CREPE MORADO 10/1</t>
  </si>
  <si>
    <t>PAPEL CREPE ROJO 10/1</t>
  </si>
  <si>
    <t>PAPEL CREPE ROSADO 10/1</t>
  </si>
  <si>
    <t>PAPEL CREPE VERDE CLARO 10/1</t>
  </si>
  <si>
    <t>PAPEL CREPE VERDE OSCURO 10/1</t>
  </si>
  <si>
    <t>PAPEL PARA CALCULADORA ELÉCTRICA</t>
  </si>
  <si>
    <t>PAPEL TISSUE AMARILLO PASTEL 3/1</t>
  </si>
  <si>
    <t>PAPEL TISSUE BLANCO 3/1</t>
  </si>
  <si>
    <t>PAPEL TISSUE MORADO PASTEL 3/1</t>
  </si>
  <si>
    <t>PAPEL TISSUE VERDE 3/1</t>
  </si>
  <si>
    <t xml:space="preserve">PEGAMENTO EN BARRA </t>
  </si>
  <si>
    <t xml:space="preserve">PERFORADORAS 2 AGUJEROS </t>
  </si>
  <si>
    <t>PILAS AA RECARGABLES</t>
  </si>
  <si>
    <t>PILAS AAA RECARGABLES</t>
  </si>
  <si>
    <t>PLASTIFICADORA GRANDE</t>
  </si>
  <si>
    <t>PROTECTOR DE HOJAS 8 1/1 X 11</t>
  </si>
  <si>
    <t xml:space="preserve">RECETARIOS CAID </t>
  </si>
  <si>
    <t>RESALTADOR AMARILLO 10/1</t>
  </si>
  <si>
    <t>RESALTADOR AZUL 10/1</t>
  </si>
  <si>
    <t>RESALTADOR NARANJA 10/1</t>
  </si>
  <si>
    <t>RESALTADOR ROSADO 10/1</t>
  </si>
  <si>
    <t>RESMA DE PAPEL</t>
  </si>
  <si>
    <t>RESMA DE PAPEL 8 1/2 X 14</t>
  </si>
  <si>
    <t>SACA GRAPAS</t>
  </si>
  <si>
    <t>SACAPUNTAS ELÉCTRICO</t>
  </si>
  <si>
    <t>SACAPUNTAS PEQUEÑO EN ALUMINIO</t>
  </si>
  <si>
    <t xml:space="preserve">SEPARADORES DE CARPETAS CON PESTAÑAS PLÁSTICAS </t>
  </si>
  <si>
    <t>SILICON LIQUIDO 60 ML</t>
  </si>
  <si>
    <t>SOBRES TIPO CARTA 500/1</t>
  </si>
  <si>
    <t>STIKERS CON FORMA DE ESTRELLAS</t>
  </si>
  <si>
    <t>TAPE TRANSPARENTE ANCHO 48MM</t>
  </si>
  <si>
    <t>TAPE TRANSPARENTES DE ESCRITORIO 19MM X 3.29M 36 YDS</t>
  </si>
  <si>
    <t>TEMPERA  GALÓN AMARILLA</t>
  </si>
  <si>
    <t>TEMPERA  GALÓN VERDE</t>
  </si>
  <si>
    <t>TEMPERA (DACTILAR) 6/1</t>
  </si>
  <si>
    <t xml:space="preserve">TEMPERA BLANCA </t>
  </si>
  <si>
    <t>TEMPERA GALÓN AZUL</t>
  </si>
  <si>
    <t>TEMPERA GALÓN ROJA</t>
  </si>
  <si>
    <t>TEMPERAS 20ML 6/1</t>
  </si>
  <si>
    <t xml:space="preserve">TIJERAS PARA ADULTOS </t>
  </si>
  <si>
    <t>TINTAS PARA SELLOS AZUL 2 OZ</t>
  </si>
  <si>
    <t>TINTAS PARA SELLOS ROJA 2 40 ML</t>
  </si>
  <si>
    <t xml:space="preserve">TIZA DE COLORES </t>
  </si>
  <si>
    <t>STI-CF-38</t>
  </si>
  <si>
    <t>STI-CF-39</t>
  </si>
  <si>
    <t>BIN-C-NEG50</t>
  </si>
  <si>
    <t>A13</t>
  </si>
  <si>
    <t>CR-P362</t>
  </si>
  <si>
    <t>CINT-DOB2</t>
  </si>
  <si>
    <t>COR-TIPBR25</t>
  </si>
  <si>
    <t>GR-ALP250</t>
  </si>
  <si>
    <t>GUI-15</t>
  </si>
  <si>
    <t>H-NA-43</t>
  </si>
  <si>
    <t>JU-PIN6-1</t>
  </si>
  <si>
    <t>LAPI-CO-M12</t>
  </si>
  <si>
    <t>LIM-SP20OML</t>
  </si>
  <si>
    <t>MAR-FI-12</t>
  </si>
  <si>
    <t>MAS-1-25</t>
  </si>
  <si>
    <t>PACR-AZ-823</t>
  </si>
  <si>
    <t>PACR-BL-821</t>
  </si>
  <si>
    <t>PACR-MO-826</t>
  </si>
  <si>
    <t>PACR-ROJ-822</t>
  </si>
  <si>
    <t>PACR-ROS2-827</t>
  </si>
  <si>
    <t>PACR-VER-824</t>
  </si>
  <si>
    <t>PACR-VER-OS-825</t>
  </si>
  <si>
    <t>PAP-TSS-BLA2</t>
  </si>
  <si>
    <t>PAP-TSS-VER2</t>
  </si>
  <si>
    <t>PER-2-AG</t>
  </si>
  <si>
    <t>PLAS-128</t>
  </si>
  <si>
    <t>SIL-60ML</t>
  </si>
  <si>
    <t>STI-EST21</t>
  </si>
  <si>
    <t>TEM-AMA-2017</t>
  </si>
  <si>
    <t>TEM-DAC6-1</t>
  </si>
  <si>
    <t>A211</t>
  </si>
  <si>
    <t>A262</t>
  </si>
  <si>
    <t>WA-CONT-07</t>
  </si>
  <si>
    <t>CONTENEDOR DE RESIDUO</t>
  </si>
  <si>
    <t>CARXE8030-D276</t>
  </si>
  <si>
    <t>CARTUCHO DE TAMBOR IMPRESORA XEROX ALTALINK-C8030</t>
  </si>
  <si>
    <t>BATERIAS PARA UPS MODEL 12V  DC 7AH</t>
  </si>
  <si>
    <t>THP201A-NE451</t>
  </si>
  <si>
    <t>TONER HP NEGRO 201A</t>
  </si>
  <si>
    <t>THP201A-MAG452</t>
  </si>
  <si>
    <t>TONER HP MAGENTA  201A</t>
  </si>
  <si>
    <t>TONER HP CF287A NEGRO (87A)</t>
  </si>
  <si>
    <t>FOLDERS COLOR VERDE 100/1</t>
  </si>
  <si>
    <t>PORTA VASOS ( PARA VASOS CONO)</t>
  </si>
  <si>
    <t>SPRING COLOR ARCOLIRIS PEQ.RAIMBOW</t>
  </si>
  <si>
    <t>YOYO C/LUZ EN FUNDA 12/1</t>
  </si>
  <si>
    <t>POP IT (POPIS)</t>
  </si>
  <si>
    <t>CUBO D.COLORES GDE. EN FUNDA 8.5 CN</t>
  </si>
  <si>
    <t xml:space="preserve">SPIER JUGUETES VARIOS COLORES </t>
  </si>
  <si>
    <t>BURBUJA DE TUBO C/FORMA DE FLAUTA 24/1</t>
  </si>
  <si>
    <t>PING PONG GRUESO DE MADERA12/1</t>
  </si>
  <si>
    <t xml:space="preserve">JUGOS TIPO MERIENDA </t>
  </si>
  <si>
    <t xml:space="preserve">CEREAL ZUCARITAS </t>
  </si>
  <si>
    <t>VASOS CONO 25/1</t>
  </si>
  <si>
    <t xml:space="preserve">SERVILLETAS TIPO DISPENSER </t>
  </si>
  <si>
    <t>CAJA DE VASOS # 10 50/1</t>
  </si>
  <si>
    <t>CARTON (PARA MANUALIDADES)</t>
  </si>
  <si>
    <t xml:space="preserve">SILICON </t>
  </si>
  <si>
    <t xml:space="preserve">ESPEJOS </t>
  </si>
  <si>
    <t xml:space="preserve">MESA PEQUEÑA </t>
  </si>
  <si>
    <t xml:space="preserve">LABELS 2X4 BLANCOS </t>
  </si>
  <si>
    <t>FUNDAS PLÁSTICAS NEGRAS MEDIANAS 30 GALONES</t>
  </si>
  <si>
    <t xml:space="preserve">BRILLO  CON ESPONJA </t>
  </si>
  <si>
    <t>TOALLA MICROFIBRA PARA AUTO</t>
  </si>
  <si>
    <t>LIMPIADOR MULTIUSO PARA TRABAJO PESADO</t>
  </si>
  <si>
    <t>AMBIENTADORES EN SPRAY 8 ONZA</t>
  </si>
  <si>
    <t>FOR-VER92</t>
  </si>
  <si>
    <t>POR-VA-366</t>
  </si>
  <si>
    <t>SPR-AR-PEQJ</t>
  </si>
  <si>
    <t>YO-12FUN3J</t>
  </si>
  <si>
    <t>PO-325-J</t>
  </si>
  <si>
    <t>CU-COL-85J</t>
  </si>
  <si>
    <t>SPR-30-GJ</t>
  </si>
  <si>
    <t>BUR-TU24J</t>
  </si>
  <si>
    <t>PIN-GRM-J</t>
  </si>
  <si>
    <t>CAR-K50</t>
  </si>
  <si>
    <t>ESP-ACT03</t>
  </si>
  <si>
    <t>ME-PE004</t>
  </si>
  <si>
    <t>ARROZ BLANCO PAQUETE DE 2 LIBRAS</t>
  </si>
  <si>
    <t>ARROZ BLANCO PAQUETE DE 5 LIBRAS</t>
  </si>
  <si>
    <t>ACEITE DE OLIVA</t>
  </si>
  <si>
    <t>AVENA INSTANTÁNEA</t>
  </si>
  <si>
    <t>AVENA INTEGRAL</t>
  </si>
  <si>
    <t>AZÚCAR BLANCA</t>
  </si>
  <si>
    <t>AZÚCAR CREMA</t>
  </si>
  <si>
    <t>AZÚCAR DE DIETA</t>
  </si>
  <si>
    <t>CAFÉ</t>
  </si>
  <si>
    <t>COMPOTAS 12/1</t>
  </si>
  <si>
    <t>CREMA PARA CAFÉ</t>
  </si>
  <si>
    <t>GALLETAS DE AVENA</t>
  </si>
  <si>
    <t>GALLETAS TIPO SANDWICH SABOR A FRESA</t>
  </si>
  <si>
    <t>GALLETAS TIPO SANDWICH SABOR A CHOCOLATE</t>
  </si>
  <si>
    <t>GALLETAS TIPO SANDWICH SABOR A VAINILLA</t>
  </si>
  <si>
    <t>GALLETAS SALADAS</t>
  </si>
  <si>
    <t>HARINA DE TRIGO</t>
  </si>
  <si>
    <t>HARINA DE MAÍZ</t>
  </si>
  <si>
    <t>HOJUELAS DE MAÍZ EN FORMA DE AROS</t>
  </si>
  <si>
    <t>HOJUELAS DE MAÍZ DULCE 490 GRAMOS</t>
  </si>
  <si>
    <t>HOJUELAS DE MAÍZ DULCE 920 GRAMOS</t>
  </si>
  <si>
    <t>JUGOS TIPO MERIENDA</t>
  </si>
  <si>
    <t>LECHE ENTERA</t>
  </si>
  <si>
    <t>LENTEJAS</t>
  </si>
  <si>
    <t>MAÍZ</t>
  </si>
  <si>
    <t>MAICENA</t>
  </si>
  <si>
    <t>MEZCLA PARA TE FRÍO</t>
  </si>
  <si>
    <t>MIEL</t>
  </si>
  <si>
    <t>PALETAS TIPO BOLÓN</t>
  </si>
  <si>
    <t>PALETAS EN FORMA DE CORAZÓN</t>
  </si>
  <si>
    <t>PASAS</t>
  </si>
  <si>
    <t>PASTA CORTA</t>
  </si>
  <si>
    <t>PALOMITAS DE MAÍZ PARA MICROONDAS</t>
  </si>
  <si>
    <t>SAL MOLIDA</t>
  </si>
  <si>
    <t>VINAGRE BLANCO</t>
  </si>
  <si>
    <t>VINAGRE DE FRUTAS</t>
  </si>
  <si>
    <t>A454</t>
  </si>
  <si>
    <t>A453</t>
  </si>
  <si>
    <t>Aclv2103</t>
  </si>
  <si>
    <t>C457</t>
  </si>
  <si>
    <t>HA-MA78</t>
  </si>
  <si>
    <t>LEN-0137</t>
  </si>
  <si>
    <t>h452</t>
  </si>
  <si>
    <t>M453</t>
  </si>
  <si>
    <t>P456</t>
  </si>
  <si>
    <t>PAS-258U</t>
  </si>
  <si>
    <t>C455</t>
  </si>
  <si>
    <t>VF-547</t>
  </si>
  <si>
    <t>INVENTARIO DE ALMACEN INSUMOS DE COCINA</t>
  </si>
  <si>
    <t xml:space="preserve">INVENTARIO DE ALMACEN ARTICULOS DE OFICINA </t>
  </si>
  <si>
    <t xml:space="preserve">INVENTARIO DE ALMACEN ARTICULOS MEDICOS </t>
  </si>
  <si>
    <t>PIN-AM-TR-GL</t>
  </si>
  <si>
    <t>PIN-BL-TR-GL</t>
  </si>
  <si>
    <t>BROCHA  2 1/2"</t>
  </si>
  <si>
    <t>BR-2P</t>
  </si>
  <si>
    <t>BROCHA  2"</t>
  </si>
  <si>
    <t>MOTA ANTIGOTEO 9MM</t>
  </si>
  <si>
    <t>OXIDO ROJO(3452)</t>
  </si>
  <si>
    <t>PINTURA COLOR GOSSAMER VEIL (9165)</t>
  </si>
  <si>
    <t>PINTURA COLOR MARSMELLOW (7001)</t>
  </si>
  <si>
    <t>PORT-RO-9</t>
  </si>
  <si>
    <t>PORTA ROLO 9''</t>
  </si>
  <si>
    <t>BR-1-M</t>
  </si>
  <si>
    <t>BROCHA 1''</t>
  </si>
  <si>
    <t>BR-3-M</t>
  </si>
  <si>
    <t>BROCHA 3''</t>
  </si>
  <si>
    <t xml:space="preserve">BR-4-M </t>
  </si>
  <si>
    <t>BROCHA 4''</t>
  </si>
  <si>
    <t>PIN- GR-MIN7016</t>
  </si>
  <si>
    <t>PIN-MO-PUR-6821</t>
  </si>
  <si>
    <t>PIN-BL-CO-7008</t>
  </si>
  <si>
    <t>PIN-GR-PREGR-7017</t>
  </si>
  <si>
    <t>PIN-BL-SATGR-7015</t>
  </si>
  <si>
    <t>PIN-GR-SATGR-6001</t>
  </si>
  <si>
    <t xml:space="preserve">PINTURA LINO (56) </t>
  </si>
  <si>
    <t>PIN-AZ-TR-GL</t>
  </si>
  <si>
    <t>AZUL TRAFICO</t>
  </si>
  <si>
    <t>PIN-GRPER-GL</t>
  </si>
  <si>
    <t>PINTURA  GRIS PERLA PINTURA EN ACEITE (ESMALTE)</t>
  </si>
  <si>
    <t>PINTURA COLOR CARNIVAL (6892)</t>
  </si>
  <si>
    <t>PINTURA COLOR HYPER BLUE (6965)</t>
  </si>
  <si>
    <t>PIN-SPR-MO-CL</t>
  </si>
  <si>
    <t>PIN-NAR-CA-6990</t>
  </si>
  <si>
    <t>PIN-AM-CH-6903</t>
  </si>
  <si>
    <t>PIN-CAL-6950</t>
  </si>
  <si>
    <t>PINTURA CALIPSO (6950)</t>
  </si>
  <si>
    <t>PIN-AZ-HBL-6519</t>
  </si>
  <si>
    <t>PIN-AZ-HBL-6520</t>
  </si>
  <si>
    <t>PIN-AZ-BLCH-6959</t>
  </si>
  <si>
    <t>PIN-VER-FU-6919</t>
  </si>
  <si>
    <t>PINT-MO-INT-6017</t>
  </si>
  <si>
    <t>PINT-MO-INSPT-6820</t>
  </si>
  <si>
    <t>SPRAY VERDE MANZANA</t>
  </si>
  <si>
    <t>PIN-VEMA-GL</t>
  </si>
  <si>
    <t>BOM-LED-CA201</t>
  </si>
  <si>
    <t>BOMBILLA LED ESTANDAR 12W LUZ CALIDA</t>
  </si>
  <si>
    <t>TUB-DE-25201</t>
  </si>
  <si>
    <t>TUBOS  DE LED 18W LUZ CALIDA 25/1</t>
  </si>
  <si>
    <t>PAN-EXTRAPLANO-18201</t>
  </si>
  <si>
    <t>PANEL EXTRAPLANO LED LUZ BLANCA 18W</t>
  </si>
  <si>
    <t>PAN-EXTRAPLANO-1824</t>
  </si>
  <si>
    <t>PANEL EXTRAPLANO LED LUZ CALIDA 18W</t>
  </si>
  <si>
    <t>PAN-EXTRAPLANO-18021</t>
  </si>
  <si>
    <t>MAS-PARA-MU201</t>
  </si>
  <si>
    <t>MASILLA PARA MUROS</t>
  </si>
  <si>
    <t>TAL-INALAMBRICO-20201</t>
  </si>
  <si>
    <t>TALADRO INALAMBRICO 20V</t>
  </si>
  <si>
    <t>REL-DE-PA201</t>
  </si>
  <si>
    <t xml:space="preserve">RELOJ DE PARED </t>
  </si>
  <si>
    <t>ESC-TIPO-8'201</t>
  </si>
  <si>
    <t>ESCALERA TIPO TIJERA DE ALUMUINIO 8'</t>
  </si>
  <si>
    <t>PIS-PARA-SI201</t>
  </si>
  <si>
    <t>PISTOLA PARA SILICONE</t>
  </si>
  <si>
    <t>JUE-DE-(L201</t>
  </si>
  <si>
    <t>JUEGO DE MANIJA PARA PUERTAS (LLAVINES)</t>
  </si>
  <si>
    <t>CEM-BLANCO-FU201</t>
  </si>
  <si>
    <t>CEMENTO BLANCO FUNDA</t>
  </si>
  <si>
    <t>ESP-DE-ME201</t>
  </si>
  <si>
    <t xml:space="preserve">ESPATULA DE METAL </t>
  </si>
  <si>
    <t>CIN-PARA-EN201</t>
  </si>
  <si>
    <t xml:space="preserve">CINTA PARA ENMASCARAR </t>
  </si>
  <si>
    <t>BAR-DE-3M201</t>
  </si>
  <si>
    <t>BARRA DE EXTENCION DE 3MTRS</t>
  </si>
  <si>
    <t>JUE-DE-5/201</t>
  </si>
  <si>
    <t>JUEGO DE PUNTEROS DE ESTRIAS 5/1</t>
  </si>
  <si>
    <t>TAP-PUSH-MA201</t>
  </si>
  <si>
    <t xml:space="preserve">TAPON PUSH PARA LAVA MANOS </t>
  </si>
  <si>
    <t>BOM-LADRONA-3/201</t>
  </si>
  <si>
    <t>BOMBA LADRONA 3/4</t>
  </si>
  <si>
    <t>DES-PARA-JA201</t>
  </si>
  <si>
    <t xml:space="preserve">DESCROSADORA PARA JARDIN </t>
  </si>
  <si>
    <t>TIJ-PARA-ME201</t>
  </si>
  <si>
    <t xml:space="preserve">TIJERA PARA CORTAR METALES </t>
  </si>
  <si>
    <t>MAN-COMPLETO-CO201</t>
  </si>
  <si>
    <t>MANOMETRO COMPLETO</t>
  </si>
  <si>
    <t>TAN-REFIJERANTE-41201</t>
  </si>
  <si>
    <t>TANQUE REFIJERANTE 410</t>
  </si>
  <si>
    <t>ZAF-ROJO-(T201</t>
  </si>
  <si>
    <t xml:space="preserve">ZAFACON ROJO (TANQUE) </t>
  </si>
  <si>
    <t>ZAF-MEDIANO-BA201</t>
  </si>
  <si>
    <t>ZAFACON MEDIANO PARA BAÑO</t>
  </si>
  <si>
    <t>ACI-CON-IN201</t>
  </si>
  <si>
    <t>ACIENTO CON TAPA PARA INODORO</t>
  </si>
  <si>
    <t>SIL-TRANSPARENTE-TR201</t>
  </si>
  <si>
    <t xml:space="preserve">SILICON TRANSPARENTE </t>
  </si>
  <si>
    <t>SIL-GRIS-GR201</t>
  </si>
  <si>
    <t xml:space="preserve">SILICON GRIS </t>
  </si>
  <si>
    <t>JUE-DE-6/201</t>
  </si>
  <si>
    <t>JUEGO DE PUNTAS PARA TALADRO 6/1</t>
  </si>
  <si>
    <t>GRA-GRUESA-(F201</t>
  </si>
  <si>
    <t>GRASA GRUESA (FRASCO)</t>
  </si>
  <si>
    <t>CEM-PVC-AZ201</t>
  </si>
  <si>
    <t>CEMENTO PVC 16 oz  AZUL</t>
  </si>
  <si>
    <t>SOL-DE-LA201</t>
  </si>
  <si>
    <t>SOLDADOR DE ESTAÑO TIPO LAPIZ</t>
  </si>
  <si>
    <t>TRA-PLASTICA-(R201</t>
  </si>
  <si>
    <t>TRAMPILLA PLASTICA (REGISTRO)</t>
  </si>
  <si>
    <t>BOMBILLA LED OJO DE BUEY 12W LUZ CALIDA</t>
  </si>
  <si>
    <t>BOM-LED-BL201</t>
  </si>
  <si>
    <t>BOMBILLA LED OJO DE BUEY 12W LUZ BLANCA</t>
  </si>
  <si>
    <t>LLA276</t>
  </si>
  <si>
    <t>LLAVE  STILSON 36"</t>
  </si>
  <si>
    <t>PEN2008</t>
  </si>
  <si>
    <t>ACEITE PENETRANTE SPRAY WD-40 8oz</t>
  </si>
  <si>
    <t>MAS7731</t>
  </si>
  <si>
    <t>MASKING TAPE 1" X 25 Yds</t>
  </si>
  <si>
    <t>EST3037</t>
  </si>
  <si>
    <t>ROLLO PEQ.ESTAÑO 60/40 NM</t>
  </si>
  <si>
    <t>ABR150</t>
  </si>
  <si>
    <t>ABRAZADERA GALVANIZADA 4"</t>
  </si>
  <si>
    <t>ACE8654</t>
  </si>
  <si>
    <t>ACEITERA 300 CC</t>
  </si>
  <si>
    <t>JUE0371</t>
  </si>
  <si>
    <t xml:space="preserve">JUEGO DE BARRENA CONCRETO / METAL 11/1 </t>
  </si>
  <si>
    <t>BOM0671</t>
  </si>
  <si>
    <t>BOMBA FUMIGADORA 5LTS</t>
  </si>
  <si>
    <t>CLO7664</t>
  </si>
  <si>
    <t>CLORO EN PASTILLA</t>
  </si>
  <si>
    <t>BOM-LED -5W-CAL</t>
  </si>
  <si>
    <t>BOMBILLO OJO DE BUEY 5W MR16 100/130V LUZ CALIDA</t>
  </si>
  <si>
    <t>BOM-LED -5W-BLAC</t>
  </si>
  <si>
    <t>BOMBILLO OJO DE BUEY 5W MR16 100/130V LUZ BLANCA</t>
  </si>
  <si>
    <t xml:space="preserve">TH-100-GL </t>
  </si>
  <si>
    <t>THINNER TH-1000-GL</t>
  </si>
  <si>
    <t xml:space="preserve">CAJ-CMS </t>
  </si>
  <si>
    <t>CAJA FUERTE 35X 25 CMS</t>
  </si>
  <si>
    <t xml:space="preserve">BIS-TLB-25 </t>
  </si>
  <si>
    <t>BISAGRA TIPO LIBRO SMR PC 2.5 X 2.5</t>
  </si>
  <si>
    <t>LO-PLAS-M</t>
  </si>
  <si>
    <t>LONA PLÁSTICA AZUL 10 X 12</t>
  </si>
  <si>
    <t>LI-JA80</t>
  </si>
  <si>
    <t>LIJA DE AGUA #80</t>
  </si>
  <si>
    <t>LLVE-CE-LM</t>
  </si>
  <si>
    <t>LLAVE CENSILLA TIPO SAICO LAVA MANOS</t>
  </si>
  <si>
    <t>TJR-PD9</t>
  </si>
  <si>
    <t xml:space="preserve">TIJERA PARA PODAR 9'' </t>
  </si>
  <si>
    <t>C-PV-16-A</t>
  </si>
  <si>
    <t>REM-ALUM</t>
  </si>
  <si>
    <t>REMACHE DE ALUMINIO 3/16' X 1/2'</t>
  </si>
  <si>
    <t>TOR-PSHCK</t>
  </si>
  <si>
    <t>TORNILLO PARA SHEETROCK</t>
  </si>
  <si>
    <t>TAP-3M-NE</t>
  </si>
  <si>
    <t>TAPE ELECTRICO 3M NEGRO 1600</t>
  </si>
  <si>
    <t>RE-PRE</t>
  </si>
  <si>
    <t>REMACHADORA PROFECIONAL</t>
  </si>
  <si>
    <t>CAP-IM-M</t>
  </si>
  <si>
    <t>CAPA IMPERMEABLE (14414)M</t>
  </si>
  <si>
    <t>CO-PVC</t>
  </si>
  <si>
    <t>COPLIN 4 PVC</t>
  </si>
  <si>
    <t>REC-BU</t>
  </si>
  <si>
    <t>REDUCCION BUSIN DE 4 A 3 PVC</t>
  </si>
  <si>
    <t>AC-PLAS</t>
  </si>
  <si>
    <t xml:space="preserve">ACERO PLÁSTICO </t>
  </si>
  <si>
    <t>TOP-PUR</t>
  </si>
  <si>
    <t xml:space="preserve">TOPE PUERTA RECTO </t>
  </si>
  <si>
    <t>MA-PA-JAR</t>
  </si>
  <si>
    <t>MANGUERA PARA JARDIN 1/2 X 100'</t>
  </si>
  <si>
    <t>INVENTARIO DE ALMACEN ARTICULOS FERRETEROS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</si>
</sst>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#,##0.00\ \€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FFFFFF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0"/>
      <name val="Arial"/>
      <family val="2"/>
    </font>
    <font>
      <sz val="10"/>
      <name val="Arial"/>
      <family val="2"/>
    </font>
    <font>
      <b/>
      <sz val="14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sz val="8"/>
      <name val="Calibri"/>
      <family val="2"/>
      <scheme val="minor"/>
    </font>
    <font>
      <sz val="11"/>
      <color rgb="FF006100"/>
      <name val="Calibri"/>
      <family val="2"/>
      <scheme val="minor"/>
    </font>
    <font>
      <sz val="12"/>
      <name val="Calibri Light"/>
      <family val="2"/>
      <scheme val="major"/>
    </font>
  </fonts>
  <fills count="14">
    <fill>
      <patternFill patternType="none"/>
    </fill>
    <fill>
      <patternFill patternType="gray125"/>
    </fill>
    <fill>
      <patternFill patternType="solid">
        <fgColor rgb="FF263B7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EEDC82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A9A9A9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C6EFCE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3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4" borderId="0"/>
    <xf numFmtId="0" fontId="7" fillId="4" borderId="0"/>
    <xf numFmtId="0" fontId="6" fillId="0" borderId="0"/>
    <xf numFmtId="9" fontId="6" fillId="0" borderId="0"/>
    <xf numFmtId="44" fontId="6" fillId="0" borderId="0"/>
    <xf numFmtId="42" fontId="6" fillId="0" borderId="0"/>
    <xf numFmtId="165" fontId="6" fillId="0" borderId="0"/>
    <xf numFmtId="164" fontId="6" fillId="0" borderId="0"/>
    <xf numFmtId="0" fontId="8" fillId="5" borderId="1">
      <alignment horizontal="left" vertical="center"/>
    </xf>
    <xf numFmtId="0" fontId="9" fillId="6" borderId="0">
      <alignment horizontal="center" vertical="center"/>
    </xf>
    <xf numFmtId="0" fontId="9" fillId="7" borderId="0">
      <alignment horizontal="center" vertical="center"/>
    </xf>
    <xf numFmtId="0" fontId="9" fillId="5" borderId="0">
      <alignment horizontal="center" vertical="center" wrapText="1"/>
    </xf>
    <xf numFmtId="0" fontId="9" fillId="5" borderId="0">
      <alignment horizontal="right" vertical="center" wrapText="1"/>
    </xf>
    <xf numFmtId="0" fontId="9" fillId="8" borderId="0">
      <alignment horizontal="center" vertical="center" wrapText="1"/>
    </xf>
    <xf numFmtId="0" fontId="10" fillId="8" borderId="0">
      <alignment horizontal="right" vertical="center" wrapText="1"/>
    </xf>
    <xf numFmtId="49" fontId="10" fillId="0" borderId="0">
      <alignment horizontal="left" vertical="center"/>
    </xf>
    <xf numFmtId="0" fontId="9" fillId="0" borderId="0">
      <alignment horizontal="left" vertical="center"/>
    </xf>
    <xf numFmtId="0" fontId="9" fillId="0" borderId="0">
      <alignment horizontal="right" vertical="center"/>
    </xf>
    <xf numFmtId="166" fontId="10" fillId="0" borderId="0">
      <alignment horizontal="right" vertical="center"/>
    </xf>
    <xf numFmtId="14" fontId="10" fillId="0" borderId="0">
      <alignment horizontal="right" vertical="center"/>
    </xf>
    <xf numFmtId="22" fontId="10" fillId="0" borderId="0">
      <alignment horizontal="right" vertical="center"/>
    </xf>
    <xf numFmtId="3" fontId="10" fillId="0" borderId="0">
      <alignment horizontal="right" vertical="center"/>
    </xf>
    <xf numFmtId="4" fontId="10" fillId="0" borderId="0">
      <alignment horizontal="right" vertical="center"/>
    </xf>
    <xf numFmtId="0" fontId="10" fillId="0" borderId="1">
      <alignment horizontal="left" vertical="center"/>
    </xf>
    <xf numFmtId="166" fontId="10" fillId="0" borderId="1">
      <alignment horizontal="right" vertical="center"/>
    </xf>
    <xf numFmtId="3" fontId="10" fillId="0" borderId="1">
      <alignment horizontal="right" vertical="center"/>
    </xf>
    <xf numFmtId="4" fontId="10" fillId="0" borderId="1">
      <alignment horizontal="right" vertical="center"/>
    </xf>
    <xf numFmtId="0" fontId="6" fillId="0" borderId="1"/>
    <xf numFmtId="0" fontId="6" fillId="9" borderId="0">
      <alignment horizontal="right"/>
    </xf>
    <xf numFmtId="0" fontId="11" fillId="9" borderId="0">
      <alignment horizontal="right"/>
    </xf>
    <xf numFmtId="0" fontId="6" fillId="10" borderId="0">
      <alignment horizontal="right"/>
    </xf>
    <xf numFmtId="0" fontId="13" fillId="11" borderId="0" applyNumberFormat="0" applyBorder="0" applyAlignment="0" applyProtection="0"/>
  </cellStyleXfs>
  <cellXfs count="146">
    <xf numFmtId="0" fontId="0" fillId="0" borderId="0" xfId="0"/>
    <xf numFmtId="0" fontId="3" fillId="0" borderId="0" xfId="0" applyFont="1" applyProtection="1">
      <protection locked="0"/>
    </xf>
    <xf numFmtId="43" fontId="3" fillId="0" borderId="0" xfId="1" applyFont="1" applyProtection="1">
      <protection locked="0"/>
    </xf>
    <xf numFmtId="0" fontId="5" fillId="0" borderId="0" xfId="0" applyFont="1" applyProtection="1"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3" fontId="2" fillId="2" borderId="1" xfId="1" applyFont="1" applyFill="1" applyBorder="1" applyAlignment="1" applyProtection="1">
      <alignment horizontal="center" vertical="center" wrapText="1"/>
      <protection locked="0"/>
    </xf>
    <xf numFmtId="4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3" fontId="2" fillId="2" borderId="2" xfId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Protection="1">
      <protection locked="0"/>
    </xf>
    <xf numFmtId="43" fontId="3" fillId="0" borderId="1" xfId="1" applyFont="1" applyBorder="1" applyProtection="1">
      <protection locked="0"/>
    </xf>
    <xf numFmtId="43" fontId="3" fillId="0" borderId="0" xfId="0" applyNumberFormat="1" applyFont="1" applyProtection="1">
      <protection locked="0"/>
    </xf>
    <xf numFmtId="43" fontId="3" fillId="0" borderId="1" xfId="1" applyFont="1" applyBorder="1" applyProtection="1"/>
    <xf numFmtId="43" fontId="3" fillId="0" borderId="1" xfId="0" applyNumberFormat="1" applyFont="1" applyBorder="1"/>
    <xf numFmtId="43" fontId="5" fillId="0" borderId="0" xfId="1" applyFont="1" applyProtection="1"/>
    <xf numFmtId="43" fontId="5" fillId="0" borderId="0" xfId="1" applyFont="1" applyProtection="1">
      <protection locked="0"/>
    </xf>
    <xf numFmtId="43" fontId="2" fillId="2" borderId="2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43" fontId="3" fillId="0" borderId="0" xfId="1" applyFont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43" fontId="3" fillId="0" borderId="0" xfId="0" applyNumberFormat="1" applyFont="1" applyAlignment="1" applyProtection="1">
      <alignment vertical="center"/>
      <protection locked="0"/>
    </xf>
    <xf numFmtId="43" fontId="5" fillId="0" borderId="1" xfId="1" applyFont="1" applyBorder="1" applyAlignment="1" applyProtection="1">
      <alignment vertical="center"/>
      <protection locked="0"/>
    </xf>
    <xf numFmtId="43" fontId="5" fillId="0" borderId="0" xfId="1" applyFont="1" applyAlignment="1" applyProtection="1">
      <alignment vertical="center"/>
      <protection locked="0"/>
    </xf>
    <xf numFmtId="43" fontId="3" fillId="0" borderId="1" xfId="0" applyNumberFormat="1" applyFont="1" applyBorder="1" applyAlignment="1" applyProtection="1">
      <alignment vertical="center"/>
      <protection locked="0"/>
    </xf>
    <xf numFmtId="15" fontId="3" fillId="0" borderId="0" xfId="0" applyNumberFormat="1" applyFont="1" applyProtection="1">
      <protection locked="0"/>
    </xf>
    <xf numFmtId="43" fontId="3" fillId="0" borderId="0" xfId="1" applyFont="1" applyBorder="1" applyProtection="1"/>
    <xf numFmtId="43" fontId="3" fillId="0" borderId="0" xfId="0" applyNumberFormat="1" applyFont="1"/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top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4" fontId="2" fillId="2" borderId="8" xfId="0" applyNumberFormat="1" applyFont="1" applyFill="1" applyBorder="1" applyAlignment="1" applyProtection="1">
      <alignment horizontal="center" vertical="center" wrapText="1"/>
      <protection locked="0"/>
    </xf>
    <xf numFmtId="43" fontId="2" fillId="2" borderId="8" xfId="1" applyFont="1" applyFill="1" applyBorder="1" applyAlignment="1" applyProtection="1">
      <alignment horizontal="center" vertical="center" wrapText="1"/>
      <protection locked="0"/>
    </xf>
    <xf numFmtId="43" fontId="2" fillId="2" borderId="8" xfId="2" applyFont="1" applyFill="1" applyBorder="1" applyAlignment="1" applyProtection="1">
      <alignment horizontal="center" vertical="center" wrapText="1"/>
      <protection locked="0"/>
    </xf>
    <xf numFmtId="15" fontId="3" fillId="0" borderId="9" xfId="0" applyNumberFormat="1" applyFont="1" applyBorder="1" applyProtection="1">
      <protection locked="0"/>
    </xf>
    <xf numFmtId="0" fontId="3" fillId="0" borderId="10" xfId="0" applyFont="1" applyBorder="1" applyProtection="1">
      <protection locked="0"/>
    </xf>
    <xf numFmtId="43" fontId="3" fillId="0" borderId="10" xfId="1" applyFont="1" applyBorder="1" applyProtection="1"/>
    <xf numFmtId="43" fontId="3" fillId="0" borderId="11" xfId="0" applyNumberFormat="1" applyFont="1" applyBorder="1"/>
    <xf numFmtId="15" fontId="3" fillId="0" borderId="12" xfId="0" applyNumberFormat="1" applyFont="1" applyBorder="1" applyProtection="1">
      <protection locked="0"/>
    </xf>
    <xf numFmtId="43" fontId="3" fillId="0" borderId="13" xfId="0" applyNumberFormat="1" applyFont="1" applyBorder="1"/>
    <xf numFmtId="15" fontId="3" fillId="0" borderId="14" xfId="0" applyNumberFormat="1" applyFont="1" applyBorder="1" applyProtection="1">
      <protection locked="0"/>
    </xf>
    <xf numFmtId="0" fontId="3" fillId="0" borderId="15" xfId="0" applyFont="1" applyBorder="1" applyProtection="1">
      <protection locked="0"/>
    </xf>
    <xf numFmtId="43" fontId="3" fillId="0" borderId="15" xfId="1" applyFont="1" applyBorder="1" applyProtection="1"/>
    <xf numFmtId="43" fontId="3" fillId="0" borderId="16" xfId="0" applyNumberFormat="1" applyFont="1" applyBorder="1"/>
    <xf numFmtId="43" fontId="5" fillId="0" borderId="6" xfId="0" applyNumberFormat="1" applyFont="1" applyBorder="1" applyProtection="1"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2" borderId="18" xfId="0" applyFont="1" applyFill="1" applyBorder="1" applyAlignment="1" applyProtection="1">
      <alignment horizontal="center" vertical="center" wrapText="1"/>
      <protection locked="0"/>
    </xf>
    <xf numFmtId="43" fontId="2" fillId="2" borderId="19" xfId="2" applyFont="1" applyFill="1" applyBorder="1" applyAlignment="1" applyProtection="1">
      <alignment horizontal="center" vertical="center" wrapText="1"/>
      <protection locked="0"/>
    </xf>
    <xf numFmtId="0" fontId="2" fillId="2" borderId="20" xfId="0" applyFont="1" applyFill="1" applyBorder="1" applyAlignment="1" applyProtection="1">
      <alignment horizontal="center" vertical="center" wrapText="1"/>
      <protection locked="0"/>
    </xf>
    <xf numFmtId="43" fontId="5" fillId="0" borderId="0" xfId="1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43" fontId="5" fillId="0" borderId="0" xfId="1" applyFont="1" applyAlignment="1" applyProtection="1">
      <alignment horizontal="center" vertical="center"/>
      <protection locked="0"/>
    </xf>
    <xf numFmtId="43" fontId="3" fillId="0" borderId="1" xfId="1" applyFont="1" applyFill="1" applyBorder="1" applyAlignment="1" applyProtection="1">
      <alignment vertical="center"/>
    </xf>
    <xf numFmtId="0" fontId="3" fillId="0" borderId="0" xfId="0" applyFont="1" applyAlignment="1" applyProtection="1">
      <alignment vertical="top"/>
      <protection locked="0"/>
    </xf>
    <xf numFmtId="43" fontId="1" fillId="0" borderId="0" xfId="1" applyFill="1" applyBorder="1"/>
    <xf numFmtId="43" fontId="2" fillId="2" borderId="22" xfId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top"/>
      <protection locked="0"/>
    </xf>
    <xf numFmtId="0" fontId="5" fillId="0" borderId="0" xfId="0" applyFont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top"/>
      <protection locked="0"/>
    </xf>
    <xf numFmtId="0" fontId="5" fillId="0" borderId="0" xfId="0" applyFont="1" applyAlignment="1" applyProtection="1">
      <alignment horizontal="center" vertical="top" wrapText="1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14" fontId="3" fillId="0" borderId="1" xfId="0" applyNumberFormat="1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43" fontId="3" fillId="0" borderId="1" xfId="1" applyFont="1" applyBorder="1" applyAlignment="1" applyProtection="1">
      <alignment vertical="center" wrapText="1"/>
    </xf>
    <xf numFmtId="43" fontId="3" fillId="0" borderId="1" xfId="0" applyNumberFormat="1" applyFont="1" applyBorder="1" applyAlignment="1">
      <alignment vertical="center" wrapText="1"/>
    </xf>
    <xf numFmtId="43" fontId="5" fillId="0" borderId="0" xfId="1" applyFont="1" applyAlignment="1" applyProtection="1">
      <alignment vertical="center" wrapText="1"/>
      <protection locked="0"/>
    </xf>
    <xf numFmtId="43" fontId="3" fillId="0" borderId="8" xfId="1" applyFont="1" applyBorder="1" applyAlignment="1" applyProtection="1">
      <alignment vertical="center" wrapText="1"/>
    </xf>
    <xf numFmtId="43" fontId="3" fillId="0" borderId="0" xfId="1" applyFont="1" applyAlignment="1" applyProtection="1">
      <alignment vertical="center" wrapText="1"/>
      <protection locked="0"/>
    </xf>
    <xf numFmtId="43" fontId="3" fillId="0" borderId="0" xfId="0" applyNumberFormat="1" applyFont="1" applyAlignment="1" applyProtection="1">
      <alignment vertical="center" wrapText="1"/>
      <protection locked="0"/>
    </xf>
    <xf numFmtId="0" fontId="5" fillId="0" borderId="7" xfId="0" applyFont="1" applyBorder="1" applyAlignment="1" applyProtection="1">
      <alignment horizontal="center" vertical="top" wrapText="1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vertical="center"/>
      <protection locked="0"/>
    </xf>
    <xf numFmtId="43" fontId="3" fillId="0" borderId="23" xfId="1" applyFont="1" applyFill="1" applyBorder="1" applyAlignment="1" applyProtection="1">
      <alignment vertical="center"/>
    </xf>
    <xf numFmtId="43" fontId="3" fillId="0" borderId="13" xfId="0" applyNumberFormat="1" applyFont="1" applyFill="1" applyBorder="1" applyAlignment="1">
      <alignment vertical="center"/>
    </xf>
    <xf numFmtId="43" fontId="3" fillId="0" borderId="0" xfId="0" applyNumberFormat="1" applyFont="1" applyFill="1" applyAlignment="1" applyProtection="1">
      <alignment vertical="center"/>
      <protection locked="0"/>
    </xf>
    <xf numFmtId="0" fontId="3" fillId="0" borderId="1" xfId="1" applyNumberFormat="1" applyFont="1" applyFill="1" applyBorder="1" applyAlignment="1" applyProtection="1">
      <alignment vertical="center"/>
    </xf>
    <xf numFmtId="0" fontId="3" fillId="0" borderId="8" xfId="1" applyNumberFormat="1" applyFont="1" applyFill="1" applyBorder="1" applyAlignment="1" applyProtection="1">
      <alignment vertical="center"/>
    </xf>
    <xf numFmtId="43" fontId="3" fillId="0" borderId="24" xfId="1" applyFont="1" applyFill="1" applyBorder="1" applyAlignment="1" applyProtection="1">
      <alignment vertical="center"/>
    </xf>
    <xf numFmtId="43" fontId="3" fillId="0" borderId="21" xfId="0" applyNumberFormat="1" applyFont="1" applyFill="1" applyBorder="1" applyAlignment="1">
      <alignment vertical="center"/>
    </xf>
    <xf numFmtId="43" fontId="3" fillId="0" borderId="1" xfId="0" applyNumberFormat="1" applyFont="1" applyFill="1" applyBorder="1" applyAlignment="1">
      <alignment vertical="center"/>
    </xf>
    <xf numFmtId="43" fontId="5" fillId="0" borderId="0" xfId="1" applyFont="1" applyFill="1" applyAlignment="1" applyProtection="1">
      <alignment vertical="center"/>
      <protection locked="0"/>
    </xf>
    <xf numFmtId="43" fontId="3" fillId="0" borderId="0" xfId="1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Alignment="1" applyProtection="1">
      <alignment horizontal="center" vertical="top"/>
      <protection locked="0"/>
    </xf>
    <xf numFmtId="0" fontId="5" fillId="0" borderId="7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Alignment="1" applyProtection="1">
      <alignment horizontal="center" vertical="top" wrapText="1"/>
      <protection locked="0"/>
    </xf>
    <xf numFmtId="0" fontId="3" fillId="0" borderId="1" xfId="0" applyFont="1" applyFill="1" applyBorder="1" applyAlignment="1">
      <alignment horizontal="center" vertical="center"/>
    </xf>
    <xf numFmtId="15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43" fontId="3" fillId="13" borderId="1" xfId="1" applyNumberFormat="1" applyFont="1" applyFill="1" applyBorder="1" applyAlignment="1">
      <alignment vertical="center"/>
    </xf>
    <xf numFmtId="15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3" fontId="4" fillId="0" borderId="0" xfId="1" applyFont="1" applyFill="1" applyAlignment="1" applyProtection="1">
      <alignment vertical="center"/>
      <protection locked="0"/>
    </xf>
    <xf numFmtId="43" fontId="3" fillId="13" borderId="1" xfId="1" applyFont="1" applyFill="1" applyBorder="1" applyAlignment="1">
      <alignment vertical="center"/>
    </xf>
    <xf numFmtId="43" fontId="5" fillId="0" borderId="0" xfId="0" applyNumberFormat="1" applyFont="1" applyFill="1" applyAlignment="1" applyProtection="1">
      <alignment vertical="center"/>
      <protection locked="0"/>
    </xf>
    <xf numFmtId="43" fontId="14" fillId="0" borderId="21" xfId="1" applyFont="1" applyFill="1" applyBorder="1" applyAlignment="1" applyProtection="1">
      <alignment vertical="center"/>
    </xf>
    <xf numFmtId="43" fontId="3" fillId="0" borderId="0" xfId="1" applyFont="1" applyAlignment="1" applyProtection="1">
      <alignment horizontal="center" vertical="center"/>
      <protection locked="0"/>
    </xf>
    <xf numFmtId="43" fontId="2" fillId="2" borderId="20" xfId="1" applyFont="1" applyFill="1" applyBorder="1" applyAlignment="1" applyProtection="1">
      <alignment horizontal="center" vertical="center" wrapText="1"/>
      <protection locked="0"/>
    </xf>
    <xf numFmtId="43" fontId="5" fillId="0" borderId="0" xfId="1" applyFont="1" applyAlignment="1" applyProtection="1">
      <alignment horizontal="center" vertical="top" wrapText="1"/>
      <protection locked="0"/>
    </xf>
    <xf numFmtId="15" fontId="14" fillId="0" borderId="12" xfId="35" applyNumberFormat="1" applyFont="1" applyFill="1" applyBorder="1" applyAlignment="1" applyProtection="1">
      <alignment vertical="center"/>
      <protection locked="0"/>
    </xf>
    <xf numFmtId="15" fontId="14" fillId="0" borderId="1" xfId="35" applyNumberFormat="1" applyFont="1" applyFill="1" applyBorder="1" applyAlignment="1" applyProtection="1">
      <alignment vertical="center"/>
      <protection locked="0"/>
    </xf>
    <xf numFmtId="0" fontId="14" fillId="0" borderId="1" xfId="35" applyFont="1" applyFill="1" applyBorder="1" applyAlignment="1" applyProtection="1">
      <alignment horizontal="center" vertical="center"/>
      <protection locked="0"/>
    </xf>
    <xf numFmtId="0" fontId="14" fillId="0" borderId="1" xfId="35" applyFont="1" applyFill="1" applyBorder="1" applyAlignment="1" applyProtection="1">
      <alignment vertical="center" wrapText="1"/>
      <protection locked="0"/>
    </xf>
    <xf numFmtId="43" fontId="14" fillId="0" borderId="1" xfId="1" applyFont="1" applyFill="1" applyBorder="1" applyAlignment="1">
      <alignment vertical="center"/>
    </xf>
    <xf numFmtId="15" fontId="14" fillId="12" borderId="12" xfId="35" applyNumberFormat="1" applyFont="1" applyFill="1" applyBorder="1" applyAlignment="1">
      <alignment vertical="center"/>
    </xf>
    <xf numFmtId="15" fontId="14" fillId="0" borderId="12" xfId="35" applyNumberFormat="1" applyFont="1" applyFill="1" applyBorder="1" applyAlignment="1">
      <alignment vertical="center"/>
    </xf>
    <xf numFmtId="0" fontId="5" fillId="0" borderId="7" xfId="0" applyFont="1" applyBorder="1" applyAlignment="1" applyProtection="1">
      <alignment horizontal="center" vertical="top"/>
      <protection locked="0"/>
    </xf>
    <xf numFmtId="43" fontId="5" fillId="0" borderId="7" xfId="1" applyFont="1" applyBorder="1" applyAlignment="1" applyProtection="1">
      <alignment horizontal="center" vertical="top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14" fontId="3" fillId="0" borderId="1" xfId="0" applyNumberFormat="1" applyFont="1" applyFill="1" applyBorder="1" applyAlignment="1" applyProtection="1">
      <alignment vertical="center"/>
      <protection locked="0"/>
    </xf>
    <xf numFmtId="15" fontId="14" fillId="12" borderId="9" xfId="35" applyNumberFormat="1" applyFont="1" applyFill="1" applyBorder="1" applyAlignment="1">
      <alignment vertical="center"/>
    </xf>
    <xf numFmtId="15" fontId="14" fillId="0" borderId="10" xfId="35" applyNumberFormat="1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vertical="center"/>
      <protection locked="0"/>
    </xf>
    <xf numFmtId="43" fontId="3" fillId="0" borderId="10" xfId="1" applyFont="1" applyFill="1" applyBorder="1" applyAlignment="1" applyProtection="1">
      <alignment vertical="center"/>
    </xf>
    <xf numFmtId="43" fontId="3" fillId="0" borderId="11" xfId="1" applyFont="1" applyFill="1" applyBorder="1" applyAlignment="1" applyProtection="1">
      <alignment vertical="center"/>
    </xf>
    <xf numFmtId="43" fontId="3" fillId="0" borderId="13" xfId="1" applyFont="1" applyFill="1" applyBorder="1" applyAlignment="1" applyProtection="1">
      <alignment vertical="center"/>
    </xf>
    <xf numFmtId="14" fontId="3" fillId="0" borderId="12" xfId="0" applyNumberFormat="1" applyFont="1" applyBorder="1" applyAlignment="1">
      <alignment vertical="center"/>
    </xf>
    <xf numFmtId="14" fontId="3" fillId="12" borderId="12" xfId="0" applyNumberFormat="1" applyFont="1" applyFill="1" applyBorder="1" applyAlignment="1">
      <alignment vertical="center"/>
    </xf>
    <xf numFmtId="14" fontId="3" fillId="0" borderId="14" xfId="0" applyNumberFormat="1" applyFont="1" applyBorder="1" applyAlignment="1">
      <alignment vertical="center"/>
    </xf>
    <xf numFmtId="14" fontId="3" fillId="0" borderId="15" xfId="0" applyNumberFormat="1" applyFont="1" applyFill="1" applyBorder="1" applyAlignment="1" applyProtection="1">
      <alignment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vertical="center"/>
      <protection locked="0"/>
    </xf>
    <xf numFmtId="43" fontId="3" fillId="0" borderId="15" xfId="1" applyFont="1" applyFill="1" applyBorder="1" applyAlignment="1" applyProtection="1">
      <alignment vertical="center"/>
    </xf>
    <xf numFmtId="43" fontId="3" fillId="0" borderId="16" xfId="1" applyFont="1" applyFill="1" applyBorder="1" applyAlignment="1" applyProtection="1">
      <alignment vertical="center"/>
    </xf>
  </cellXfs>
  <cellStyles count="36">
    <cellStyle name="AnalysisIndexDark" xfId="32"/>
    <cellStyle name="AnalysisIndexDarkBold" xfId="33"/>
    <cellStyle name="AnalysisIndexLight" xfId="34"/>
    <cellStyle name="BodyStyle" xfId="19"/>
    <cellStyle name="BodyStyleBold" xfId="20"/>
    <cellStyle name="BodyStyleBoldRight" xfId="21"/>
    <cellStyle name="BodyStyleWithBorder" xfId="27"/>
    <cellStyle name="BorderThinBlack" xfId="31"/>
    <cellStyle name="Buena" xfId="35" builtinId="26"/>
    <cellStyle name="Comma" xfId="10"/>
    <cellStyle name="Comma [0]" xfId="11"/>
    <cellStyle name="Currency" xfId="8"/>
    <cellStyle name="Currency [0]" xfId="9"/>
    <cellStyle name="DateStyle" xfId="23"/>
    <cellStyle name="DateTimeStyle" xfId="24"/>
    <cellStyle name="Decimal" xfId="26"/>
    <cellStyle name="DecimalWithBorder" xfId="30"/>
    <cellStyle name="EuroCurrency" xfId="22"/>
    <cellStyle name="EuroCurrencyWithBorder" xfId="28"/>
    <cellStyle name="HeaderStyle" xfId="13"/>
    <cellStyle name="HeaderSubTop" xfId="17"/>
    <cellStyle name="HeaderSubTopNoBold" xfId="18"/>
    <cellStyle name="HeaderTopBuyer" xfId="14"/>
    <cellStyle name="HeaderTopStyle" xfId="15"/>
    <cellStyle name="HeaderTopStyleAlignRight" xfId="16"/>
    <cellStyle name="IsSelectedStyle" xfId="4"/>
    <cellStyle name="IsSelectedStyle 2" xfId="5"/>
    <cellStyle name="MainTitle" xfId="12"/>
    <cellStyle name="Millares" xfId="1" builtinId="3"/>
    <cellStyle name="Millares 2" xfId="2"/>
    <cellStyle name="Moneda 2" xfId="3"/>
    <cellStyle name="Normal" xfId="0" builtinId="0"/>
    <cellStyle name="Normal 2" xfId="6"/>
    <cellStyle name="Numeric" xfId="25"/>
    <cellStyle name="NumericWithBorder" xfId="29"/>
    <cellStyle name="Percent" xfId="7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medium">
          <color indexed="64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 Light"/>
        <scheme val="major"/>
      </font>
      <numFmt numFmtId="19" formatCode="dd/mm/yyyy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 Light"/>
        <scheme val="maj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protection locked="1" hidden="0"/>
    </dxf>
    <dxf>
      <border outline="0">
        <top style="thin">
          <color auto="1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Calibri Light"/>
        <scheme val="major"/>
      </font>
      <fill>
        <patternFill patternType="solid">
          <fgColor indexed="64"/>
          <bgColor rgb="FF263B7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2"/>
        <name val="Calibri Light"/>
        <scheme val="major"/>
      </font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Calibri Light"/>
        <scheme val="major"/>
      </font>
      <fill>
        <patternFill patternType="solid">
          <fgColor indexed="64"/>
          <bgColor rgb="FF263B7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 Light"/>
        <scheme val="maj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medium">
          <color indexed="64"/>
        </right>
        <top style="thin">
          <color auto="1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 Light"/>
        <scheme val="major"/>
      </font>
      <numFmt numFmtId="20" formatCode="dd\-mmm\-yy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 Light"/>
        <scheme val="major"/>
      </font>
      <numFmt numFmtId="20" formatCode="dd\-mmm\-yy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border outline="0">
        <top style="thin">
          <color auto="1"/>
        </top>
        <bottom style="medium">
          <color rgb="FF000000"/>
        </bottom>
      </border>
    </dxf>
  </dxfs>
  <tableStyles count="0" defaultTableStyle="TableStyleMedium2" defaultPivotStyle="PivotStyleLight16"/>
  <colors>
    <mruColors>
      <color rgb="FF263B7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190501</xdr:colOff>
      <xdr:row>1</xdr:row>
      <xdr:rowOff>0</xdr:rowOff>
    </xdr:from>
    <xdr:to>
      <xdr:col>1</xdr:col>
      <xdr:colOff>209550</xdr:colOff>
      <xdr:row>4</xdr:row>
      <xdr:rowOff>185792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1" y="200025"/>
          <a:ext cx="1085849" cy="7858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254453</xdr:colOff>
      <xdr:row>0</xdr:row>
      <xdr:rowOff>161925</xdr:rowOff>
    </xdr:from>
    <xdr:to>
      <xdr:col>1</xdr:col>
      <xdr:colOff>804182</xdr:colOff>
      <xdr:row>5</xdr:row>
      <xdr:rowOff>40944</xdr:rowOff>
    </xdr:to>
    <xdr:pic>
      <xdr:nvPicPr>
        <xdr:cNvPr id="3" name="3 Imagen" descr="C:\Users\jose.perez.MSP\Desktop\NUEVA LINEA GRAFICA SALUD PUBLICA\CABECILLAS MINISTERIO DE SALUD NUEVO LOGO\30 HOJA TIMBRADA Dpto Ejecución Presupuestaria DF\TIMBRADO Departamento de Ejecución Presupuestaria-02.jpg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595" r="35832" b="31429"/>
        <a:stretch>
          <a:fillRect/>
        </a:stretch>
      </xdr:blipFill>
      <xdr:spPr bwMode="auto">
        <a:xfrm>
          <a:off x="254453" y="161925"/>
          <a:ext cx="1787979" cy="89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797379</xdr:colOff>
      <xdr:row>2</xdr:row>
      <xdr:rowOff>20411</xdr:rowOff>
    </xdr:from>
    <xdr:ext cx="1735931" cy="621157"/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71165" y="428625"/>
          <a:ext cx="1735931" cy="62115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923924</xdr:colOff>
      <xdr:row>5</xdr:row>
      <xdr:rowOff>14342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1" y="200025"/>
          <a:ext cx="952499" cy="78586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190501</xdr:colOff>
      <xdr:row>1</xdr:row>
      <xdr:rowOff>0</xdr:rowOff>
    </xdr:from>
    <xdr:to>
      <xdr:col>1</xdr:col>
      <xdr:colOff>209550</xdr:colOff>
      <xdr:row>4</xdr:row>
      <xdr:rowOff>185792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1" y="523876"/>
          <a:ext cx="1085849" cy="78586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190501</xdr:colOff>
      <xdr:row>1</xdr:row>
      <xdr:rowOff>0</xdr:rowOff>
    </xdr:from>
    <xdr:to>
      <xdr:col>0</xdr:col>
      <xdr:colOff>1143000</xdr:colOff>
      <xdr:row>4</xdr:row>
      <xdr:rowOff>185792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1" y="200025"/>
          <a:ext cx="1085849" cy="78586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1</xdr:row>
      <xdr:rowOff>19050</xdr:rowOff>
    </xdr:from>
    <xdr:to>
      <xdr:col>2</xdr:col>
      <xdr:colOff>83004</xdr:colOff>
      <xdr:row>5</xdr:row>
      <xdr:rowOff>98094</xdr:rowOff>
    </xdr:to>
    <xdr:pic>
      <xdr:nvPicPr>
        <xdr:cNvPr id="4" name="3 Imagen" descr="C:\Users\jose.perez.MSP\Desktop\NUEVA LINEA GRAFICA SALUD PUBLICA\CABECILLAS MINISTERIO DE SALUD NUEVO LOGO\30 HOJA TIMBRADA Dpto Ejecución Presupuestaria DF\TIMBRADO Departamento de Ejecución Presupuestaria-02.jpg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595" r="35832" b="31429"/>
        <a:stretch>
          <a:fillRect/>
        </a:stretch>
      </xdr:blipFill>
      <xdr:spPr bwMode="auto">
        <a:xfrm>
          <a:off x="352425" y="219075"/>
          <a:ext cx="1768929" cy="87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428625</xdr:colOff>
      <xdr:row>2</xdr:row>
      <xdr:rowOff>0</xdr:rowOff>
    </xdr:from>
    <xdr:to>
      <xdr:col>6</xdr:col>
      <xdr:colOff>1116806</xdr:colOff>
      <xdr:row>5</xdr:row>
      <xdr:rowOff>21082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96150" y="400050"/>
          <a:ext cx="1726406" cy="62115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193145</xdr:colOff>
      <xdr:row>1</xdr:row>
      <xdr:rowOff>40823</xdr:rowOff>
    </xdr:from>
    <xdr:to>
      <xdr:col>1</xdr:col>
      <xdr:colOff>949022</xdr:colOff>
      <xdr:row>5</xdr:row>
      <xdr:rowOff>106933</xdr:rowOff>
    </xdr:to>
    <xdr:pic>
      <xdr:nvPicPr>
        <xdr:cNvPr id="3" name="3 Imagen" descr="C:\Users\jose.perez.MSP\Desktop\NUEVA LINEA GRAFICA SALUD PUBLICA\CABECILLAS MINISTERIO DE SALUD NUEVO LOGO\30 HOJA TIMBRADA Dpto Ejecución Presupuestaria DF\TIMBRADO Departamento de Ejecución Presupuestaria-02.jpg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595" r="35832" b="31429"/>
        <a:stretch>
          <a:fillRect/>
        </a:stretch>
      </xdr:blipFill>
      <xdr:spPr bwMode="auto">
        <a:xfrm>
          <a:off x="193145" y="241906"/>
          <a:ext cx="1761294" cy="870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340180</xdr:colOff>
      <xdr:row>2</xdr:row>
      <xdr:rowOff>51026</xdr:rowOff>
    </xdr:from>
    <xdr:to>
      <xdr:col>6</xdr:col>
      <xdr:colOff>714377</xdr:colOff>
      <xdr:row>5</xdr:row>
      <xdr:rowOff>59861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29086" y="459240"/>
          <a:ext cx="1726406" cy="62115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233362</xdr:colOff>
      <xdr:row>0</xdr:row>
      <xdr:rowOff>174172</xdr:rowOff>
    </xdr:from>
    <xdr:to>
      <xdr:col>1</xdr:col>
      <xdr:colOff>878681</xdr:colOff>
      <xdr:row>5</xdr:row>
      <xdr:rowOff>74962</xdr:rowOff>
    </xdr:to>
    <xdr:pic>
      <xdr:nvPicPr>
        <xdr:cNvPr id="2" name="3 Imagen" descr="C:\Users\jose.perez.MSP\Desktop\NUEVA LINEA GRAFICA SALUD PUBLICA\CABECILLAS MINISTERIO DE SALUD NUEVO LOGO\30 HOJA TIMBRADA Dpto Ejecución Presupuestaria DF\TIMBRADO Departamento de Ejecución Presupuestaria-02.jpg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595" r="35832" b="31429"/>
        <a:stretch>
          <a:fillRect/>
        </a:stretch>
      </xdr:blipFill>
      <xdr:spPr bwMode="auto">
        <a:xfrm>
          <a:off x="233362" y="174172"/>
          <a:ext cx="1769269" cy="900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438150</xdr:colOff>
      <xdr:row>1</xdr:row>
      <xdr:rowOff>165326</xdr:rowOff>
    </xdr:from>
    <xdr:to>
      <xdr:col>6</xdr:col>
      <xdr:colOff>823913</xdr:colOff>
      <xdr:row>5</xdr:row>
      <xdr:rowOff>2711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96100" y="365351"/>
          <a:ext cx="1728788" cy="63748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</xdr:colOff>
      <xdr:row>1</xdr:row>
      <xdr:rowOff>165326</xdr:rowOff>
    </xdr:from>
    <xdr:to>
      <xdr:col>6</xdr:col>
      <xdr:colOff>842963</xdr:colOff>
      <xdr:row>5</xdr:row>
      <xdr:rowOff>2711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62825" y="365351"/>
          <a:ext cx="1700213" cy="637485"/>
        </a:xfrm>
        <a:prstGeom prst="rect">
          <a:avLst/>
        </a:prstGeom>
      </xdr:spPr>
    </xdr:pic>
    <xdr:clientData/>
  </xdr:twoCellAnchor>
  <xdr:twoCellAnchor editAs="oneCell">
    <xdr:from>
      <xdr:col>0</xdr:col>
      <xdr:colOff>138112</xdr:colOff>
      <xdr:row>0</xdr:row>
      <xdr:rowOff>183697</xdr:rowOff>
    </xdr:from>
    <xdr:to>
      <xdr:col>1</xdr:col>
      <xdr:colOff>1069181</xdr:colOff>
      <xdr:row>5</xdr:row>
      <xdr:rowOff>84487</xdr:rowOff>
    </xdr:to>
    <xdr:pic>
      <xdr:nvPicPr>
        <xdr:cNvPr id="4" name="3 Imagen" descr="C:\Users\jose.perez.MSP\Desktop\NUEVA LINEA GRAFICA SALUD PUBLICA\CABECILLAS MINISTERIO DE SALUD NUEVO LOGO\30 HOJA TIMBRADA Dpto Ejecución Presupuestaria DF\TIMBRADO Departamento de Ejecución Presupuestaria-02.jpg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595" r="35832" b="31429"/>
        <a:stretch>
          <a:fillRect/>
        </a:stretch>
      </xdr:blipFill>
      <xdr:spPr bwMode="auto">
        <a:xfrm>
          <a:off x="138112" y="183697"/>
          <a:ext cx="2055019" cy="900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478" displayName="Tabla478" ref="A8:G47" totalsRowShown="0" headerRowDxfId="10" dataDxfId="9" tableBorderDxfId="18" headerRowCellStyle="Millares">
  <tableColumns count="7">
    <tableColumn id="1" name="FECHA DE ADQUISICIÓN" dataDxfId="17" dataCellStyle="Buena"/>
    <tableColumn id="2" name="FECHA DE REGISTRO" dataDxfId="16" dataCellStyle="Buena"/>
    <tableColumn id="3" name="CÓDIGO DEL PRODUCTO" dataDxfId="15" dataCellStyle="Buena"/>
    <tableColumn id="4" name="DESCRIPCIÓN" dataDxfId="14" dataCellStyle="Buena"/>
    <tableColumn id="18" name="EXISTENCIA" dataDxfId="13" dataCellStyle="Millares"/>
    <tableColumn id="17" name="PRECIO UNITARIO" dataDxfId="12" dataCellStyle="Millares"/>
    <tableColumn id="16" name="MONTO TOTAL" dataDxfId="11" dataCellStyle="Millares">
      <calculatedColumnFormula>+Tabla478[[#This Row],[EXISTENCIA]]*Tabla478[[#This Row],[PRECIO UNITARIO]]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a47" displayName="Tabla47" ref="B8:G114" totalsRowShown="0" headerRowDxfId="8" dataDxfId="6" tableBorderDxfId="7" headerRowCellStyle="Millares" dataCellStyle="Millares">
  <tableColumns count="6">
    <tableColumn id="2" name="FECHA DE REGISTRO" dataDxfId="5" dataCellStyle="Millares"/>
    <tableColumn id="3" name="CÓDIGO DEL PRODUCTO" dataDxfId="4" dataCellStyle="Millares"/>
    <tableColumn id="4" name="DESCRIPCIÓN" dataDxfId="3" dataCellStyle="Millares"/>
    <tableColumn id="18" name="EXISTENCIA" dataDxfId="2" dataCellStyle="Millares"/>
    <tableColumn id="17" name="PRECIO UNITARIO" dataDxfId="1" dataCellStyle="Millares"/>
    <tableColumn id="16" name="MONTO TOTAL" dataDxfId="0" dataCellStyle="Millares">
      <calculatedColumnFormula>Tabla47[[#This Row],[EXISTENCIA]]*Tabla47[[#This Row],[PRECIO UNITARIO]]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50"/>
  <sheetViews>
    <sheetView showGridLines="0" workbookViewId="0">
      <selection activeCell="H9" sqref="H9"/>
    </sheetView>
  </sheetViews>
  <sheetFormatPr baseColWidth="10" defaultColWidth="11" defaultRowHeight="15.75" x14ac:dyDescent="0.25"/>
  <cols>
    <col min="1" max="1" width="14" style="1" customWidth="1"/>
    <col min="2" max="2" width="14.25" style="1" customWidth="1"/>
    <col min="3" max="3" width="14.375" style="1" customWidth="1"/>
    <col min="4" max="4" width="11.375" style="1" customWidth="1"/>
    <col min="5" max="7" width="13.625" style="1" customWidth="1"/>
    <col min="8" max="9" width="13.625" style="2" customWidth="1"/>
    <col min="10" max="10" width="13.625" style="1" customWidth="1"/>
    <col min="11" max="12" width="13.625" style="2" customWidth="1"/>
    <col min="13" max="13" width="13.625" style="1" customWidth="1"/>
    <col min="14" max="14" width="13.625" style="2" customWidth="1"/>
    <col min="15" max="15" width="16.25" style="1" customWidth="1"/>
    <col min="16" max="16384" width="11" style="1"/>
  </cols>
  <sheetData>
    <row r="3" spans="1:17" s="3" customFormat="1" x14ac:dyDescent="0.25">
      <c r="A3" s="60" t="s">
        <v>14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7" s="3" customFormat="1" x14ac:dyDescent="0.25">
      <c r="A4" s="60" t="s">
        <v>13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</row>
    <row r="5" spans="1:17" s="3" customFormat="1" x14ac:dyDescent="0.25">
      <c r="A5" s="60" t="s">
        <v>15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</row>
    <row r="6" spans="1:17" ht="16.5" thickBot="1" x14ac:dyDescent="0.3"/>
    <row r="7" spans="1:17" ht="16.5" thickBot="1" x14ac:dyDescent="0.3">
      <c r="G7" s="61" t="s">
        <v>6</v>
      </c>
      <c r="H7" s="62"/>
      <c r="I7" s="63"/>
      <c r="J7" s="61" t="s">
        <v>11</v>
      </c>
      <c r="K7" s="62"/>
      <c r="L7" s="63"/>
      <c r="M7" s="61" t="s">
        <v>4</v>
      </c>
      <c r="N7" s="62"/>
      <c r="O7" s="63"/>
    </row>
    <row r="8" spans="1:17" ht="47.25" x14ac:dyDescent="0.25">
      <c r="A8" s="4" t="s">
        <v>0</v>
      </c>
      <c r="B8" s="4" t="s">
        <v>2</v>
      </c>
      <c r="C8" s="4" t="s">
        <v>1</v>
      </c>
      <c r="D8" s="5" t="s">
        <v>8</v>
      </c>
      <c r="E8" s="5" t="s">
        <v>9</v>
      </c>
      <c r="F8" s="6" t="s">
        <v>10</v>
      </c>
      <c r="G8" s="7" t="s">
        <v>3</v>
      </c>
      <c r="H8" s="8" t="s">
        <v>7</v>
      </c>
      <c r="I8" s="8" t="s">
        <v>5</v>
      </c>
      <c r="J8" s="7" t="s">
        <v>3</v>
      </c>
      <c r="K8" s="8" t="s">
        <v>7</v>
      </c>
      <c r="L8" s="8" t="s">
        <v>5</v>
      </c>
      <c r="M8" s="7" t="s">
        <v>8</v>
      </c>
      <c r="N8" s="8" t="s">
        <v>12</v>
      </c>
      <c r="O8" s="16" t="s">
        <v>5</v>
      </c>
    </row>
    <row r="9" spans="1:17" x14ac:dyDescent="0.25">
      <c r="A9" s="9"/>
      <c r="B9" s="9"/>
      <c r="C9" s="9"/>
      <c r="D9" s="9"/>
      <c r="E9" s="9"/>
      <c r="F9" s="12">
        <f>+D9*E9</f>
        <v>0</v>
      </c>
      <c r="G9" s="9"/>
      <c r="H9" s="10"/>
      <c r="I9" s="12">
        <f>+G9*H9</f>
        <v>0</v>
      </c>
      <c r="J9" s="9">
        <v>5</v>
      </c>
      <c r="K9" s="10">
        <v>25</v>
      </c>
      <c r="L9" s="12">
        <f>+J9*K9</f>
        <v>125</v>
      </c>
      <c r="M9" s="12">
        <f>+D9+G9-J9</f>
        <v>-5</v>
      </c>
      <c r="N9" s="12">
        <f>IFERROR(+O9/M9,0)</f>
        <v>25</v>
      </c>
      <c r="O9" s="13">
        <f>+F9+I9-L9</f>
        <v>-125</v>
      </c>
    </row>
    <row r="10" spans="1:17" x14ac:dyDescent="0.25">
      <c r="A10" s="9"/>
      <c r="B10" s="9"/>
      <c r="C10" s="9"/>
      <c r="D10" s="9"/>
      <c r="E10" s="9"/>
      <c r="F10" s="12">
        <f t="shared" ref="F10:F49" si="0">+D10*E10</f>
        <v>0</v>
      </c>
      <c r="G10" s="9"/>
      <c r="H10" s="10"/>
      <c r="I10" s="12">
        <f t="shared" ref="I10:I49" si="1">+G10*H10</f>
        <v>0</v>
      </c>
      <c r="J10" s="9"/>
      <c r="K10" s="10">
        <v>5</v>
      </c>
      <c r="L10" s="12">
        <f t="shared" ref="L10:L49" si="2">+J10*K10</f>
        <v>0</v>
      </c>
      <c r="M10" s="12">
        <f t="shared" ref="M10:M49" si="3">+D10+G10-J10</f>
        <v>0</v>
      </c>
      <c r="N10" s="12">
        <f t="shared" ref="N10:N49" si="4">IFERROR(+O10/M10,0)</f>
        <v>0</v>
      </c>
      <c r="O10" s="13">
        <f t="shared" ref="O10:O49" si="5">+F10+I10-L10</f>
        <v>0</v>
      </c>
    </row>
    <row r="11" spans="1:17" x14ac:dyDescent="0.25">
      <c r="A11" s="9"/>
      <c r="B11" s="9"/>
      <c r="C11" s="9"/>
      <c r="D11" s="9"/>
      <c r="E11" s="9"/>
      <c r="F11" s="12">
        <f t="shared" si="0"/>
        <v>0</v>
      </c>
      <c r="G11" s="9"/>
      <c r="H11" s="10"/>
      <c r="I11" s="12">
        <f t="shared" si="1"/>
        <v>0</v>
      </c>
      <c r="J11" s="9"/>
      <c r="K11" s="10"/>
      <c r="L11" s="12">
        <f t="shared" si="2"/>
        <v>0</v>
      </c>
      <c r="M11" s="12">
        <f t="shared" si="3"/>
        <v>0</v>
      </c>
      <c r="N11" s="12">
        <f t="shared" si="4"/>
        <v>0</v>
      </c>
      <c r="O11" s="13">
        <f t="shared" si="5"/>
        <v>0</v>
      </c>
    </row>
    <row r="12" spans="1:17" x14ac:dyDescent="0.25">
      <c r="A12" s="9"/>
      <c r="B12" s="9"/>
      <c r="C12" s="9"/>
      <c r="D12" s="9"/>
      <c r="E12" s="9"/>
      <c r="F12" s="12">
        <f t="shared" si="0"/>
        <v>0</v>
      </c>
      <c r="G12" s="9"/>
      <c r="H12" s="10"/>
      <c r="I12" s="12">
        <f t="shared" si="1"/>
        <v>0</v>
      </c>
      <c r="J12" s="9"/>
      <c r="K12" s="10"/>
      <c r="L12" s="12">
        <f t="shared" si="2"/>
        <v>0</v>
      </c>
      <c r="M12" s="12">
        <f t="shared" si="3"/>
        <v>0</v>
      </c>
      <c r="N12" s="12">
        <f t="shared" si="4"/>
        <v>0</v>
      </c>
      <c r="O12" s="13">
        <f t="shared" si="5"/>
        <v>0</v>
      </c>
      <c r="Q12" s="11"/>
    </row>
    <row r="13" spans="1:17" x14ac:dyDescent="0.25">
      <c r="A13" s="9"/>
      <c r="B13" s="9"/>
      <c r="C13" s="9"/>
      <c r="D13" s="9"/>
      <c r="E13" s="9"/>
      <c r="F13" s="12">
        <f t="shared" si="0"/>
        <v>0</v>
      </c>
      <c r="G13" s="9"/>
      <c r="H13" s="10"/>
      <c r="I13" s="12">
        <f t="shared" si="1"/>
        <v>0</v>
      </c>
      <c r="J13" s="9"/>
      <c r="K13" s="10"/>
      <c r="L13" s="12">
        <f t="shared" si="2"/>
        <v>0</v>
      </c>
      <c r="M13" s="12">
        <f t="shared" si="3"/>
        <v>0</v>
      </c>
      <c r="N13" s="12">
        <f t="shared" si="4"/>
        <v>0</v>
      </c>
      <c r="O13" s="13">
        <f t="shared" si="5"/>
        <v>0</v>
      </c>
    </row>
    <row r="14" spans="1:17" x14ac:dyDescent="0.25">
      <c r="A14" s="9"/>
      <c r="B14" s="9"/>
      <c r="C14" s="9"/>
      <c r="D14" s="9"/>
      <c r="E14" s="9"/>
      <c r="F14" s="12">
        <f t="shared" si="0"/>
        <v>0</v>
      </c>
      <c r="G14" s="9"/>
      <c r="H14" s="10"/>
      <c r="I14" s="12">
        <f t="shared" si="1"/>
        <v>0</v>
      </c>
      <c r="J14" s="9"/>
      <c r="K14" s="10"/>
      <c r="L14" s="12">
        <f t="shared" si="2"/>
        <v>0</v>
      </c>
      <c r="M14" s="12">
        <f t="shared" si="3"/>
        <v>0</v>
      </c>
      <c r="N14" s="12">
        <f>IFERROR(+O14/M14,0)</f>
        <v>0</v>
      </c>
      <c r="O14" s="13">
        <f t="shared" si="5"/>
        <v>0</v>
      </c>
    </row>
    <row r="15" spans="1:17" x14ac:dyDescent="0.25">
      <c r="A15" s="9"/>
      <c r="B15" s="9"/>
      <c r="C15" s="9"/>
      <c r="D15" s="9"/>
      <c r="E15" s="9"/>
      <c r="F15" s="12">
        <f t="shared" si="0"/>
        <v>0</v>
      </c>
      <c r="G15" s="9"/>
      <c r="H15" s="10"/>
      <c r="I15" s="12">
        <f t="shared" si="1"/>
        <v>0</v>
      </c>
      <c r="J15" s="9"/>
      <c r="K15" s="10"/>
      <c r="L15" s="12">
        <f t="shared" si="2"/>
        <v>0</v>
      </c>
      <c r="M15" s="12">
        <f t="shared" si="3"/>
        <v>0</v>
      </c>
      <c r="N15" s="12">
        <f t="shared" si="4"/>
        <v>0</v>
      </c>
      <c r="O15" s="13">
        <f t="shared" si="5"/>
        <v>0</v>
      </c>
    </row>
    <row r="16" spans="1:17" x14ac:dyDescent="0.25">
      <c r="A16" s="9"/>
      <c r="B16" s="9"/>
      <c r="C16" s="9"/>
      <c r="D16" s="9"/>
      <c r="E16" s="9"/>
      <c r="F16" s="12">
        <f t="shared" si="0"/>
        <v>0</v>
      </c>
      <c r="G16" s="9"/>
      <c r="H16" s="10"/>
      <c r="I16" s="12">
        <f t="shared" si="1"/>
        <v>0</v>
      </c>
      <c r="J16" s="9"/>
      <c r="K16" s="10"/>
      <c r="L16" s="12">
        <f t="shared" si="2"/>
        <v>0</v>
      </c>
      <c r="M16" s="12">
        <f t="shared" si="3"/>
        <v>0</v>
      </c>
      <c r="N16" s="12">
        <f t="shared" si="4"/>
        <v>0</v>
      </c>
      <c r="O16" s="13">
        <f t="shared" si="5"/>
        <v>0</v>
      </c>
    </row>
    <row r="17" spans="1:15" x14ac:dyDescent="0.25">
      <c r="A17" s="9"/>
      <c r="B17" s="9"/>
      <c r="C17" s="9"/>
      <c r="D17" s="9"/>
      <c r="E17" s="9"/>
      <c r="F17" s="12">
        <f t="shared" si="0"/>
        <v>0</v>
      </c>
      <c r="G17" s="9"/>
      <c r="H17" s="10"/>
      <c r="I17" s="12">
        <f t="shared" si="1"/>
        <v>0</v>
      </c>
      <c r="J17" s="9"/>
      <c r="K17" s="10"/>
      <c r="L17" s="12">
        <f t="shared" si="2"/>
        <v>0</v>
      </c>
      <c r="M17" s="12">
        <f t="shared" si="3"/>
        <v>0</v>
      </c>
      <c r="N17" s="12">
        <f t="shared" si="4"/>
        <v>0</v>
      </c>
      <c r="O17" s="13">
        <f t="shared" si="5"/>
        <v>0</v>
      </c>
    </row>
    <row r="18" spans="1:15" x14ac:dyDescent="0.25">
      <c r="A18" s="9"/>
      <c r="B18" s="9"/>
      <c r="C18" s="9"/>
      <c r="D18" s="9"/>
      <c r="E18" s="9"/>
      <c r="F18" s="12">
        <f t="shared" si="0"/>
        <v>0</v>
      </c>
      <c r="G18" s="9"/>
      <c r="H18" s="10"/>
      <c r="I18" s="12">
        <f t="shared" si="1"/>
        <v>0</v>
      </c>
      <c r="J18" s="9"/>
      <c r="K18" s="10"/>
      <c r="L18" s="12">
        <f t="shared" si="2"/>
        <v>0</v>
      </c>
      <c r="M18" s="12">
        <f t="shared" si="3"/>
        <v>0</v>
      </c>
      <c r="N18" s="12">
        <f t="shared" si="4"/>
        <v>0</v>
      </c>
      <c r="O18" s="13">
        <f t="shared" si="5"/>
        <v>0</v>
      </c>
    </row>
    <row r="19" spans="1:15" x14ac:dyDescent="0.25">
      <c r="A19" s="9"/>
      <c r="B19" s="9"/>
      <c r="C19" s="9"/>
      <c r="D19" s="9"/>
      <c r="E19" s="9"/>
      <c r="F19" s="12">
        <f t="shared" si="0"/>
        <v>0</v>
      </c>
      <c r="G19" s="9"/>
      <c r="H19" s="10"/>
      <c r="I19" s="12">
        <f t="shared" si="1"/>
        <v>0</v>
      </c>
      <c r="J19" s="9"/>
      <c r="K19" s="10"/>
      <c r="L19" s="12">
        <f t="shared" si="2"/>
        <v>0</v>
      </c>
      <c r="M19" s="12">
        <f t="shared" si="3"/>
        <v>0</v>
      </c>
      <c r="N19" s="12">
        <f t="shared" si="4"/>
        <v>0</v>
      </c>
      <c r="O19" s="13">
        <f t="shared" si="5"/>
        <v>0</v>
      </c>
    </row>
    <row r="20" spans="1:15" x14ac:dyDescent="0.25">
      <c r="A20" s="9"/>
      <c r="B20" s="9"/>
      <c r="C20" s="9"/>
      <c r="D20" s="9"/>
      <c r="E20" s="9"/>
      <c r="F20" s="12">
        <f t="shared" si="0"/>
        <v>0</v>
      </c>
      <c r="G20" s="9"/>
      <c r="H20" s="10"/>
      <c r="I20" s="12">
        <f t="shared" si="1"/>
        <v>0</v>
      </c>
      <c r="J20" s="9"/>
      <c r="K20" s="10"/>
      <c r="L20" s="12">
        <f t="shared" si="2"/>
        <v>0</v>
      </c>
      <c r="M20" s="12">
        <f t="shared" si="3"/>
        <v>0</v>
      </c>
      <c r="N20" s="12">
        <f t="shared" si="4"/>
        <v>0</v>
      </c>
      <c r="O20" s="13">
        <f t="shared" si="5"/>
        <v>0</v>
      </c>
    </row>
    <row r="21" spans="1:15" x14ac:dyDescent="0.25">
      <c r="A21" s="9"/>
      <c r="B21" s="9"/>
      <c r="C21" s="9"/>
      <c r="D21" s="9"/>
      <c r="E21" s="9"/>
      <c r="F21" s="12">
        <f t="shared" si="0"/>
        <v>0</v>
      </c>
      <c r="G21" s="9"/>
      <c r="H21" s="10"/>
      <c r="I21" s="12">
        <f t="shared" si="1"/>
        <v>0</v>
      </c>
      <c r="J21" s="9"/>
      <c r="K21" s="10"/>
      <c r="L21" s="12">
        <f t="shared" si="2"/>
        <v>0</v>
      </c>
      <c r="M21" s="12">
        <f t="shared" si="3"/>
        <v>0</v>
      </c>
      <c r="N21" s="12">
        <f t="shared" si="4"/>
        <v>0</v>
      </c>
      <c r="O21" s="13">
        <f t="shared" si="5"/>
        <v>0</v>
      </c>
    </row>
    <row r="22" spans="1:15" x14ac:dyDescent="0.25">
      <c r="A22" s="9"/>
      <c r="B22" s="9"/>
      <c r="C22" s="9"/>
      <c r="D22" s="9"/>
      <c r="E22" s="9"/>
      <c r="F22" s="12">
        <f t="shared" si="0"/>
        <v>0</v>
      </c>
      <c r="G22" s="9"/>
      <c r="H22" s="10"/>
      <c r="I22" s="12">
        <f t="shared" si="1"/>
        <v>0</v>
      </c>
      <c r="J22" s="9"/>
      <c r="K22" s="10"/>
      <c r="L22" s="12">
        <f t="shared" si="2"/>
        <v>0</v>
      </c>
      <c r="M22" s="12">
        <f t="shared" si="3"/>
        <v>0</v>
      </c>
      <c r="N22" s="12">
        <f t="shared" si="4"/>
        <v>0</v>
      </c>
      <c r="O22" s="13">
        <f t="shared" si="5"/>
        <v>0</v>
      </c>
    </row>
    <row r="23" spans="1:15" x14ac:dyDescent="0.25">
      <c r="A23" s="9"/>
      <c r="B23" s="9"/>
      <c r="C23" s="9"/>
      <c r="D23" s="9"/>
      <c r="E23" s="9"/>
      <c r="F23" s="12">
        <f t="shared" si="0"/>
        <v>0</v>
      </c>
      <c r="G23" s="9"/>
      <c r="H23" s="10"/>
      <c r="I23" s="12">
        <f t="shared" si="1"/>
        <v>0</v>
      </c>
      <c r="J23" s="9"/>
      <c r="K23" s="10"/>
      <c r="L23" s="12">
        <f t="shared" si="2"/>
        <v>0</v>
      </c>
      <c r="M23" s="12">
        <f t="shared" si="3"/>
        <v>0</v>
      </c>
      <c r="N23" s="12">
        <f t="shared" si="4"/>
        <v>0</v>
      </c>
      <c r="O23" s="13">
        <f t="shared" si="5"/>
        <v>0</v>
      </c>
    </row>
    <row r="24" spans="1:15" x14ac:dyDescent="0.25">
      <c r="A24" s="9"/>
      <c r="B24" s="9"/>
      <c r="C24" s="9"/>
      <c r="D24" s="9"/>
      <c r="E24" s="9"/>
      <c r="F24" s="12">
        <f t="shared" si="0"/>
        <v>0</v>
      </c>
      <c r="G24" s="9"/>
      <c r="H24" s="10"/>
      <c r="I24" s="12">
        <f t="shared" si="1"/>
        <v>0</v>
      </c>
      <c r="J24" s="9"/>
      <c r="K24" s="10"/>
      <c r="L24" s="12">
        <f t="shared" si="2"/>
        <v>0</v>
      </c>
      <c r="M24" s="12">
        <f t="shared" si="3"/>
        <v>0</v>
      </c>
      <c r="N24" s="12">
        <f t="shared" si="4"/>
        <v>0</v>
      </c>
      <c r="O24" s="13">
        <f t="shared" si="5"/>
        <v>0</v>
      </c>
    </row>
    <row r="25" spans="1:15" x14ac:dyDescent="0.25">
      <c r="A25" s="9"/>
      <c r="B25" s="9"/>
      <c r="C25" s="9"/>
      <c r="D25" s="9"/>
      <c r="E25" s="9"/>
      <c r="F25" s="12">
        <f t="shared" si="0"/>
        <v>0</v>
      </c>
      <c r="G25" s="9"/>
      <c r="H25" s="10"/>
      <c r="I25" s="12">
        <f t="shared" si="1"/>
        <v>0</v>
      </c>
      <c r="J25" s="9"/>
      <c r="K25" s="10"/>
      <c r="L25" s="12">
        <f t="shared" si="2"/>
        <v>0</v>
      </c>
      <c r="M25" s="12">
        <f t="shared" si="3"/>
        <v>0</v>
      </c>
      <c r="N25" s="12">
        <f t="shared" si="4"/>
        <v>0</v>
      </c>
      <c r="O25" s="13">
        <f t="shared" si="5"/>
        <v>0</v>
      </c>
    </row>
    <row r="26" spans="1:15" x14ac:dyDescent="0.25">
      <c r="A26" s="9"/>
      <c r="B26" s="9"/>
      <c r="C26" s="9"/>
      <c r="D26" s="9"/>
      <c r="E26" s="9"/>
      <c r="F26" s="12">
        <f t="shared" si="0"/>
        <v>0</v>
      </c>
      <c r="G26" s="9"/>
      <c r="H26" s="10"/>
      <c r="I26" s="12">
        <f t="shared" si="1"/>
        <v>0</v>
      </c>
      <c r="J26" s="9"/>
      <c r="K26" s="10"/>
      <c r="L26" s="12">
        <f t="shared" si="2"/>
        <v>0</v>
      </c>
      <c r="M26" s="12">
        <f t="shared" si="3"/>
        <v>0</v>
      </c>
      <c r="N26" s="12">
        <f t="shared" si="4"/>
        <v>0</v>
      </c>
      <c r="O26" s="13">
        <f t="shared" si="5"/>
        <v>0</v>
      </c>
    </row>
    <row r="27" spans="1:15" x14ac:dyDescent="0.25">
      <c r="A27" s="9"/>
      <c r="B27" s="9"/>
      <c r="C27" s="9"/>
      <c r="D27" s="9"/>
      <c r="E27" s="9"/>
      <c r="F27" s="12">
        <f t="shared" si="0"/>
        <v>0</v>
      </c>
      <c r="G27" s="9"/>
      <c r="H27" s="10"/>
      <c r="I27" s="12">
        <f t="shared" si="1"/>
        <v>0</v>
      </c>
      <c r="J27" s="9"/>
      <c r="K27" s="10"/>
      <c r="L27" s="12">
        <f t="shared" si="2"/>
        <v>0</v>
      </c>
      <c r="M27" s="12">
        <f t="shared" si="3"/>
        <v>0</v>
      </c>
      <c r="N27" s="12">
        <f t="shared" si="4"/>
        <v>0</v>
      </c>
      <c r="O27" s="13">
        <f t="shared" si="5"/>
        <v>0</v>
      </c>
    </row>
    <row r="28" spans="1:15" x14ac:dyDescent="0.25">
      <c r="A28" s="9"/>
      <c r="B28" s="9"/>
      <c r="C28" s="9"/>
      <c r="D28" s="9"/>
      <c r="E28" s="9"/>
      <c r="F28" s="12">
        <f t="shared" si="0"/>
        <v>0</v>
      </c>
      <c r="G28" s="9"/>
      <c r="H28" s="10"/>
      <c r="I28" s="12">
        <f t="shared" si="1"/>
        <v>0</v>
      </c>
      <c r="J28" s="9"/>
      <c r="K28" s="10"/>
      <c r="L28" s="12">
        <f t="shared" si="2"/>
        <v>0</v>
      </c>
      <c r="M28" s="12">
        <f t="shared" si="3"/>
        <v>0</v>
      </c>
      <c r="N28" s="12">
        <f t="shared" si="4"/>
        <v>0</v>
      </c>
      <c r="O28" s="13">
        <f t="shared" si="5"/>
        <v>0</v>
      </c>
    </row>
    <row r="29" spans="1:15" x14ac:dyDescent="0.25">
      <c r="A29" s="9"/>
      <c r="B29" s="9"/>
      <c r="C29" s="9"/>
      <c r="D29" s="9"/>
      <c r="E29" s="9"/>
      <c r="F29" s="12">
        <f t="shared" si="0"/>
        <v>0</v>
      </c>
      <c r="G29" s="9"/>
      <c r="H29" s="10"/>
      <c r="I29" s="12">
        <f t="shared" si="1"/>
        <v>0</v>
      </c>
      <c r="J29" s="9"/>
      <c r="K29" s="10"/>
      <c r="L29" s="12">
        <f t="shared" si="2"/>
        <v>0</v>
      </c>
      <c r="M29" s="12">
        <f t="shared" si="3"/>
        <v>0</v>
      </c>
      <c r="N29" s="12">
        <f t="shared" si="4"/>
        <v>0</v>
      </c>
      <c r="O29" s="13">
        <f t="shared" si="5"/>
        <v>0</v>
      </c>
    </row>
    <row r="30" spans="1:15" x14ac:dyDescent="0.25">
      <c r="A30" s="9"/>
      <c r="B30" s="9"/>
      <c r="C30" s="9"/>
      <c r="D30" s="9"/>
      <c r="E30" s="9"/>
      <c r="F30" s="12">
        <f t="shared" si="0"/>
        <v>0</v>
      </c>
      <c r="G30" s="9"/>
      <c r="H30" s="10"/>
      <c r="I30" s="12">
        <f t="shared" si="1"/>
        <v>0</v>
      </c>
      <c r="J30" s="9"/>
      <c r="K30" s="10"/>
      <c r="L30" s="12">
        <f t="shared" si="2"/>
        <v>0</v>
      </c>
      <c r="M30" s="12">
        <f t="shared" si="3"/>
        <v>0</v>
      </c>
      <c r="N30" s="12">
        <f t="shared" si="4"/>
        <v>0</v>
      </c>
      <c r="O30" s="13">
        <f t="shared" si="5"/>
        <v>0</v>
      </c>
    </row>
    <row r="31" spans="1:15" x14ac:dyDescent="0.25">
      <c r="A31" s="9"/>
      <c r="B31" s="9"/>
      <c r="C31" s="9"/>
      <c r="D31" s="9"/>
      <c r="E31" s="9"/>
      <c r="F31" s="12">
        <f t="shared" si="0"/>
        <v>0</v>
      </c>
      <c r="G31" s="9"/>
      <c r="H31" s="10"/>
      <c r="I31" s="12">
        <f t="shared" si="1"/>
        <v>0</v>
      </c>
      <c r="J31" s="9"/>
      <c r="K31" s="10"/>
      <c r="L31" s="12">
        <f t="shared" si="2"/>
        <v>0</v>
      </c>
      <c r="M31" s="12">
        <f t="shared" si="3"/>
        <v>0</v>
      </c>
      <c r="N31" s="12">
        <f t="shared" si="4"/>
        <v>0</v>
      </c>
      <c r="O31" s="13">
        <f t="shared" si="5"/>
        <v>0</v>
      </c>
    </row>
    <row r="32" spans="1:15" x14ac:dyDescent="0.25">
      <c r="A32" s="9"/>
      <c r="B32" s="9"/>
      <c r="C32" s="9"/>
      <c r="D32" s="9"/>
      <c r="E32" s="9"/>
      <c r="F32" s="12">
        <f t="shared" si="0"/>
        <v>0</v>
      </c>
      <c r="G32" s="9"/>
      <c r="H32" s="10"/>
      <c r="I32" s="12">
        <f t="shared" si="1"/>
        <v>0</v>
      </c>
      <c r="J32" s="9"/>
      <c r="K32" s="10"/>
      <c r="L32" s="12">
        <f t="shared" si="2"/>
        <v>0</v>
      </c>
      <c r="M32" s="12">
        <f t="shared" si="3"/>
        <v>0</v>
      </c>
      <c r="N32" s="12">
        <f t="shared" si="4"/>
        <v>0</v>
      </c>
      <c r="O32" s="13">
        <f t="shared" si="5"/>
        <v>0</v>
      </c>
    </row>
    <row r="33" spans="1:15" x14ac:dyDescent="0.25">
      <c r="A33" s="9"/>
      <c r="B33" s="9"/>
      <c r="C33" s="9"/>
      <c r="D33" s="9"/>
      <c r="E33" s="9"/>
      <c r="F33" s="12">
        <f t="shared" si="0"/>
        <v>0</v>
      </c>
      <c r="G33" s="9"/>
      <c r="H33" s="10"/>
      <c r="I33" s="12">
        <f t="shared" si="1"/>
        <v>0</v>
      </c>
      <c r="J33" s="9"/>
      <c r="K33" s="10"/>
      <c r="L33" s="12">
        <f t="shared" si="2"/>
        <v>0</v>
      </c>
      <c r="M33" s="12">
        <f t="shared" si="3"/>
        <v>0</v>
      </c>
      <c r="N33" s="12">
        <f t="shared" si="4"/>
        <v>0</v>
      </c>
      <c r="O33" s="13">
        <f t="shared" si="5"/>
        <v>0</v>
      </c>
    </row>
    <row r="34" spans="1:15" x14ac:dyDescent="0.25">
      <c r="A34" s="9"/>
      <c r="B34" s="9"/>
      <c r="C34" s="9"/>
      <c r="D34" s="9"/>
      <c r="E34" s="9"/>
      <c r="F34" s="12">
        <f t="shared" si="0"/>
        <v>0</v>
      </c>
      <c r="G34" s="9"/>
      <c r="H34" s="10"/>
      <c r="I34" s="12">
        <f t="shared" si="1"/>
        <v>0</v>
      </c>
      <c r="J34" s="9"/>
      <c r="K34" s="10"/>
      <c r="L34" s="12">
        <f t="shared" si="2"/>
        <v>0</v>
      </c>
      <c r="M34" s="12">
        <f t="shared" si="3"/>
        <v>0</v>
      </c>
      <c r="N34" s="12">
        <f t="shared" si="4"/>
        <v>0</v>
      </c>
      <c r="O34" s="13">
        <f t="shared" si="5"/>
        <v>0</v>
      </c>
    </row>
    <row r="35" spans="1:15" x14ac:dyDescent="0.25">
      <c r="A35" s="9"/>
      <c r="B35" s="9"/>
      <c r="C35" s="9"/>
      <c r="D35" s="9"/>
      <c r="E35" s="9"/>
      <c r="F35" s="12">
        <f t="shared" si="0"/>
        <v>0</v>
      </c>
      <c r="G35" s="9"/>
      <c r="H35" s="10"/>
      <c r="I35" s="12">
        <f t="shared" si="1"/>
        <v>0</v>
      </c>
      <c r="J35" s="9"/>
      <c r="K35" s="10"/>
      <c r="L35" s="12">
        <f t="shared" si="2"/>
        <v>0</v>
      </c>
      <c r="M35" s="12">
        <f t="shared" si="3"/>
        <v>0</v>
      </c>
      <c r="N35" s="12">
        <f t="shared" si="4"/>
        <v>0</v>
      </c>
      <c r="O35" s="13">
        <f t="shared" si="5"/>
        <v>0</v>
      </c>
    </row>
    <row r="36" spans="1:15" x14ac:dyDescent="0.25">
      <c r="A36" s="9"/>
      <c r="B36" s="9"/>
      <c r="C36" s="9"/>
      <c r="D36" s="9"/>
      <c r="E36" s="9"/>
      <c r="F36" s="12">
        <f t="shared" si="0"/>
        <v>0</v>
      </c>
      <c r="G36" s="9"/>
      <c r="H36" s="10"/>
      <c r="I36" s="12">
        <f t="shared" si="1"/>
        <v>0</v>
      </c>
      <c r="J36" s="9"/>
      <c r="K36" s="10"/>
      <c r="L36" s="12">
        <f t="shared" si="2"/>
        <v>0</v>
      </c>
      <c r="M36" s="12">
        <f t="shared" si="3"/>
        <v>0</v>
      </c>
      <c r="N36" s="12">
        <f t="shared" si="4"/>
        <v>0</v>
      </c>
      <c r="O36" s="13">
        <f t="shared" si="5"/>
        <v>0</v>
      </c>
    </row>
    <row r="37" spans="1:15" x14ac:dyDescent="0.25">
      <c r="A37" s="9"/>
      <c r="B37" s="9"/>
      <c r="C37" s="9"/>
      <c r="D37" s="9"/>
      <c r="E37" s="9"/>
      <c r="F37" s="12">
        <f t="shared" si="0"/>
        <v>0</v>
      </c>
      <c r="G37" s="9"/>
      <c r="H37" s="10"/>
      <c r="I37" s="12">
        <f t="shared" si="1"/>
        <v>0</v>
      </c>
      <c r="J37" s="9"/>
      <c r="K37" s="10"/>
      <c r="L37" s="12">
        <f t="shared" si="2"/>
        <v>0</v>
      </c>
      <c r="M37" s="12">
        <f t="shared" si="3"/>
        <v>0</v>
      </c>
      <c r="N37" s="12">
        <f t="shared" si="4"/>
        <v>0</v>
      </c>
      <c r="O37" s="13">
        <f t="shared" si="5"/>
        <v>0</v>
      </c>
    </row>
    <row r="38" spans="1:15" x14ac:dyDescent="0.25">
      <c r="A38" s="9"/>
      <c r="B38" s="9"/>
      <c r="C38" s="9"/>
      <c r="D38" s="9"/>
      <c r="E38" s="9"/>
      <c r="F38" s="12">
        <f t="shared" si="0"/>
        <v>0</v>
      </c>
      <c r="G38" s="9"/>
      <c r="H38" s="10"/>
      <c r="I38" s="12">
        <f t="shared" si="1"/>
        <v>0</v>
      </c>
      <c r="J38" s="9"/>
      <c r="K38" s="10"/>
      <c r="L38" s="12">
        <f t="shared" si="2"/>
        <v>0</v>
      </c>
      <c r="M38" s="12">
        <f t="shared" si="3"/>
        <v>0</v>
      </c>
      <c r="N38" s="12">
        <f t="shared" si="4"/>
        <v>0</v>
      </c>
      <c r="O38" s="13">
        <f t="shared" si="5"/>
        <v>0</v>
      </c>
    </row>
    <row r="39" spans="1:15" x14ac:dyDescent="0.25">
      <c r="A39" s="9"/>
      <c r="B39" s="9"/>
      <c r="C39" s="9"/>
      <c r="D39" s="9"/>
      <c r="E39" s="9"/>
      <c r="F39" s="12">
        <f t="shared" si="0"/>
        <v>0</v>
      </c>
      <c r="G39" s="9"/>
      <c r="H39" s="10"/>
      <c r="I39" s="12">
        <f t="shared" si="1"/>
        <v>0</v>
      </c>
      <c r="J39" s="9"/>
      <c r="K39" s="10"/>
      <c r="L39" s="12">
        <f t="shared" si="2"/>
        <v>0</v>
      </c>
      <c r="M39" s="12">
        <f t="shared" si="3"/>
        <v>0</v>
      </c>
      <c r="N39" s="12">
        <f t="shared" si="4"/>
        <v>0</v>
      </c>
      <c r="O39" s="13">
        <f t="shared" si="5"/>
        <v>0</v>
      </c>
    </row>
    <row r="40" spans="1:15" x14ac:dyDescent="0.25">
      <c r="A40" s="9"/>
      <c r="B40" s="9"/>
      <c r="C40" s="9"/>
      <c r="D40" s="9"/>
      <c r="E40" s="9"/>
      <c r="F40" s="12">
        <f t="shared" si="0"/>
        <v>0</v>
      </c>
      <c r="G40" s="9"/>
      <c r="H40" s="10"/>
      <c r="I40" s="12">
        <f t="shared" si="1"/>
        <v>0</v>
      </c>
      <c r="J40" s="9"/>
      <c r="K40" s="10"/>
      <c r="L40" s="12">
        <f t="shared" si="2"/>
        <v>0</v>
      </c>
      <c r="M40" s="12">
        <f t="shared" si="3"/>
        <v>0</v>
      </c>
      <c r="N40" s="12">
        <f t="shared" si="4"/>
        <v>0</v>
      </c>
      <c r="O40" s="13">
        <f t="shared" si="5"/>
        <v>0</v>
      </c>
    </row>
    <row r="41" spans="1:15" x14ac:dyDescent="0.25">
      <c r="A41" s="9"/>
      <c r="B41" s="9"/>
      <c r="C41" s="9"/>
      <c r="D41" s="9"/>
      <c r="E41" s="9"/>
      <c r="F41" s="12">
        <f t="shared" si="0"/>
        <v>0</v>
      </c>
      <c r="G41" s="9"/>
      <c r="H41" s="10"/>
      <c r="I41" s="12">
        <f t="shared" si="1"/>
        <v>0</v>
      </c>
      <c r="J41" s="9"/>
      <c r="K41" s="10"/>
      <c r="L41" s="12">
        <f t="shared" si="2"/>
        <v>0</v>
      </c>
      <c r="M41" s="12">
        <f t="shared" si="3"/>
        <v>0</v>
      </c>
      <c r="N41" s="12">
        <f t="shared" si="4"/>
        <v>0</v>
      </c>
      <c r="O41" s="13">
        <f t="shared" si="5"/>
        <v>0</v>
      </c>
    </row>
    <row r="42" spans="1:15" x14ac:dyDescent="0.25">
      <c r="A42" s="9"/>
      <c r="B42" s="9"/>
      <c r="C42" s="9"/>
      <c r="D42" s="9"/>
      <c r="E42" s="9"/>
      <c r="F42" s="12">
        <f t="shared" si="0"/>
        <v>0</v>
      </c>
      <c r="G42" s="9"/>
      <c r="H42" s="10"/>
      <c r="I42" s="12">
        <f t="shared" si="1"/>
        <v>0</v>
      </c>
      <c r="J42" s="9"/>
      <c r="K42" s="10"/>
      <c r="L42" s="12">
        <f t="shared" si="2"/>
        <v>0</v>
      </c>
      <c r="M42" s="12">
        <f t="shared" si="3"/>
        <v>0</v>
      </c>
      <c r="N42" s="12">
        <f t="shared" si="4"/>
        <v>0</v>
      </c>
      <c r="O42" s="13">
        <f t="shared" si="5"/>
        <v>0</v>
      </c>
    </row>
    <row r="43" spans="1:15" x14ac:dyDescent="0.25">
      <c r="A43" s="9"/>
      <c r="B43" s="9"/>
      <c r="C43" s="9"/>
      <c r="D43" s="9"/>
      <c r="E43" s="9"/>
      <c r="F43" s="12">
        <f t="shared" si="0"/>
        <v>0</v>
      </c>
      <c r="G43" s="9"/>
      <c r="H43" s="10"/>
      <c r="I43" s="12">
        <f t="shared" si="1"/>
        <v>0</v>
      </c>
      <c r="J43" s="9"/>
      <c r="K43" s="10"/>
      <c r="L43" s="12">
        <f t="shared" si="2"/>
        <v>0</v>
      </c>
      <c r="M43" s="12">
        <f t="shared" si="3"/>
        <v>0</v>
      </c>
      <c r="N43" s="12">
        <f t="shared" si="4"/>
        <v>0</v>
      </c>
      <c r="O43" s="13">
        <f t="shared" si="5"/>
        <v>0</v>
      </c>
    </row>
    <row r="44" spans="1:15" x14ac:dyDescent="0.25">
      <c r="A44" s="9"/>
      <c r="B44" s="9"/>
      <c r="C44" s="9"/>
      <c r="D44" s="9"/>
      <c r="E44" s="9"/>
      <c r="F44" s="12">
        <f t="shared" si="0"/>
        <v>0</v>
      </c>
      <c r="G44" s="9"/>
      <c r="H44" s="10"/>
      <c r="I44" s="12">
        <f t="shared" si="1"/>
        <v>0</v>
      </c>
      <c r="J44" s="9"/>
      <c r="K44" s="10"/>
      <c r="L44" s="12">
        <f t="shared" si="2"/>
        <v>0</v>
      </c>
      <c r="M44" s="12">
        <f t="shared" si="3"/>
        <v>0</v>
      </c>
      <c r="N44" s="12">
        <f t="shared" si="4"/>
        <v>0</v>
      </c>
      <c r="O44" s="13">
        <f t="shared" si="5"/>
        <v>0</v>
      </c>
    </row>
    <row r="45" spans="1:15" x14ac:dyDescent="0.25">
      <c r="A45" s="9"/>
      <c r="B45" s="9"/>
      <c r="C45" s="9"/>
      <c r="D45" s="9"/>
      <c r="E45" s="9"/>
      <c r="F45" s="12">
        <f t="shared" si="0"/>
        <v>0</v>
      </c>
      <c r="G45" s="9"/>
      <c r="H45" s="10"/>
      <c r="I45" s="12">
        <f t="shared" si="1"/>
        <v>0</v>
      </c>
      <c r="J45" s="9"/>
      <c r="K45" s="10"/>
      <c r="L45" s="12">
        <f t="shared" si="2"/>
        <v>0</v>
      </c>
      <c r="M45" s="12">
        <f t="shared" si="3"/>
        <v>0</v>
      </c>
      <c r="N45" s="12">
        <f t="shared" si="4"/>
        <v>0</v>
      </c>
      <c r="O45" s="13">
        <f t="shared" si="5"/>
        <v>0</v>
      </c>
    </row>
    <row r="46" spans="1:15" x14ac:dyDescent="0.25">
      <c r="A46" s="9"/>
      <c r="B46" s="9"/>
      <c r="C46" s="9"/>
      <c r="D46" s="9"/>
      <c r="E46" s="9"/>
      <c r="F46" s="12">
        <f t="shared" si="0"/>
        <v>0</v>
      </c>
      <c r="G46" s="9"/>
      <c r="H46" s="10"/>
      <c r="I46" s="12">
        <f t="shared" si="1"/>
        <v>0</v>
      </c>
      <c r="J46" s="9"/>
      <c r="K46" s="10"/>
      <c r="L46" s="12">
        <f t="shared" si="2"/>
        <v>0</v>
      </c>
      <c r="M46" s="12">
        <f t="shared" si="3"/>
        <v>0</v>
      </c>
      <c r="N46" s="12">
        <f t="shared" si="4"/>
        <v>0</v>
      </c>
      <c r="O46" s="13">
        <f t="shared" si="5"/>
        <v>0</v>
      </c>
    </row>
    <row r="47" spans="1:15" x14ac:dyDescent="0.25">
      <c r="A47" s="9"/>
      <c r="B47" s="9"/>
      <c r="C47" s="9"/>
      <c r="D47" s="9"/>
      <c r="E47" s="9"/>
      <c r="F47" s="12">
        <f t="shared" si="0"/>
        <v>0</v>
      </c>
      <c r="G47" s="9"/>
      <c r="H47" s="10"/>
      <c r="I47" s="12">
        <f t="shared" si="1"/>
        <v>0</v>
      </c>
      <c r="J47" s="9"/>
      <c r="K47" s="10"/>
      <c r="L47" s="12">
        <f t="shared" si="2"/>
        <v>0</v>
      </c>
      <c r="M47" s="12">
        <f t="shared" si="3"/>
        <v>0</v>
      </c>
      <c r="N47" s="12">
        <f t="shared" si="4"/>
        <v>0</v>
      </c>
      <c r="O47" s="13">
        <f t="shared" si="5"/>
        <v>0</v>
      </c>
    </row>
    <row r="48" spans="1:15" x14ac:dyDescent="0.25">
      <c r="A48" s="9"/>
      <c r="B48" s="9"/>
      <c r="C48" s="9"/>
      <c r="D48" s="9"/>
      <c r="E48" s="9"/>
      <c r="F48" s="12">
        <f t="shared" si="0"/>
        <v>0</v>
      </c>
      <c r="G48" s="9"/>
      <c r="H48" s="10"/>
      <c r="I48" s="12">
        <f t="shared" si="1"/>
        <v>0</v>
      </c>
      <c r="J48" s="9"/>
      <c r="K48" s="10"/>
      <c r="L48" s="12">
        <f t="shared" si="2"/>
        <v>0</v>
      </c>
      <c r="M48" s="12">
        <f t="shared" si="3"/>
        <v>0</v>
      </c>
      <c r="N48" s="12">
        <f t="shared" si="4"/>
        <v>0</v>
      </c>
      <c r="O48" s="13">
        <f t="shared" si="5"/>
        <v>0</v>
      </c>
    </row>
    <row r="49" spans="1:15" x14ac:dyDescent="0.25">
      <c r="A49" s="9"/>
      <c r="B49" s="9"/>
      <c r="C49" s="9"/>
      <c r="D49" s="9"/>
      <c r="E49" s="9"/>
      <c r="F49" s="12">
        <f t="shared" si="0"/>
        <v>0</v>
      </c>
      <c r="G49" s="9"/>
      <c r="H49" s="10"/>
      <c r="I49" s="12">
        <f t="shared" si="1"/>
        <v>0</v>
      </c>
      <c r="J49" s="9"/>
      <c r="K49" s="10"/>
      <c r="L49" s="12">
        <f t="shared" si="2"/>
        <v>0</v>
      </c>
      <c r="M49" s="12">
        <f t="shared" si="3"/>
        <v>0</v>
      </c>
      <c r="N49" s="12">
        <f t="shared" si="4"/>
        <v>0</v>
      </c>
      <c r="O49" s="13">
        <f t="shared" si="5"/>
        <v>0</v>
      </c>
    </row>
    <row r="50" spans="1:15" s="15" customFormat="1" x14ac:dyDescent="0.25">
      <c r="F50" s="14">
        <f>SUM(F9:F49)</f>
        <v>0</v>
      </c>
      <c r="I50" s="14">
        <f>SUM(I9:I49)</f>
        <v>0</v>
      </c>
      <c r="L50" s="14">
        <f>SUM(L9:L49)</f>
        <v>125</v>
      </c>
      <c r="M50" s="14"/>
      <c r="N50" s="14"/>
      <c r="O50" s="14">
        <f>SUM(O9:O49)</f>
        <v>-125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3:O3"/>
    <mergeCell ref="A4:O4"/>
    <mergeCell ref="A5:O5"/>
    <mergeCell ref="G7:I7"/>
    <mergeCell ref="J7:L7"/>
    <mergeCell ref="M7:O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3:I88"/>
  <sheetViews>
    <sheetView showGridLines="0" topLeftCell="A72" zoomScale="70" zoomScaleNormal="70" workbookViewId="0">
      <selection activeCell="J71" sqref="J71"/>
    </sheetView>
  </sheetViews>
  <sheetFormatPr baseColWidth="10" defaultColWidth="11" defaultRowHeight="15.75" x14ac:dyDescent="0.25"/>
  <cols>
    <col min="1" max="2" width="16.25" style="75" customWidth="1"/>
    <col min="3" max="3" width="20.875" style="75" customWidth="1"/>
    <col min="4" max="4" width="38.75" style="75" customWidth="1"/>
    <col min="5" max="5" width="16.375" style="75" customWidth="1"/>
    <col min="6" max="6" width="22" style="75" customWidth="1"/>
    <col min="7" max="7" width="16.25" style="75" customWidth="1"/>
    <col min="8" max="10" width="11" style="75"/>
    <col min="11" max="11" width="50.875" style="75" bestFit="1" customWidth="1"/>
    <col min="12" max="16384" width="11" style="75"/>
  </cols>
  <sheetData>
    <row r="3" spans="1:7" s="74" customFormat="1" x14ac:dyDescent="0.25">
      <c r="A3" s="72" t="s">
        <v>130</v>
      </c>
      <c r="B3" s="72"/>
      <c r="C3" s="72"/>
      <c r="D3" s="72"/>
      <c r="E3" s="72"/>
      <c r="F3" s="72"/>
      <c r="G3" s="72"/>
    </row>
    <row r="4" spans="1:7" s="74" customFormat="1" x14ac:dyDescent="0.25">
      <c r="A4" s="72" t="s">
        <v>13</v>
      </c>
      <c r="B4" s="72"/>
      <c r="C4" s="72"/>
      <c r="D4" s="72"/>
      <c r="E4" s="72"/>
      <c r="F4" s="72"/>
      <c r="G4" s="72"/>
    </row>
    <row r="5" spans="1:7" s="74" customFormat="1" x14ac:dyDescent="0.25">
      <c r="A5" s="72" t="s">
        <v>225</v>
      </c>
      <c r="B5" s="72"/>
      <c r="C5" s="72"/>
      <c r="D5" s="72"/>
      <c r="E5" s="72"/>
      <c r="F5" s="72"/>
      <c r="G5" s="72"/>
    </row>
    <row r="7" spans="1:7" x14ac:dyDescent="0.25">
      <c r="G7" s="76"/>
    </row>
    <row r="8" spans="1:7" ht="31.5" x14ac:dyDescent="0.25">
      <c r="A8" s="30" t="s">
        <v>0</v>
      </c>
      <c r="B8" s="30" t="s">
        <v>131</v>
      </c>
      <c r="C8" s="30" t="s">
        <v>2</v>
      </c>
      <c r="D8" s="30" t="s">
        <v>1</v>
      </c>
      <c r="E8" s="30" t="s">
        <v>8</v>
      </c>
      <c r="F8" s="30" t="s">
        <v>12</v>
      </c>
      <c r="G8" s="33" t="s">
        <v>5</v>
      </c>
    </row>
    <row r="9" spans="1:7" x14ac:dyDescent="0.25">
      <c r="A9" s="77">
        <v>44910</v>
      </c>
      <c r="B9" s="77">
        <v>44910</v>
      </c>
      <c r="C9" s="78">
        <v>289</v>
      </c>
      <c r="D9" s="79" t="s">
        <v>182</v>
      </c>
      <c r="E9" s="80">
        <v>28</v>
      </c>
      <c r="F9" s="80">
        <v>234.761</v>
      </c>
      <c r="G9" s="81">
        <f>+E9*F9</f>
        <v>6573.308</v>
      </c>
    </row>
    <row r="10" spans="1:7" x14ac:dyDescent="0.25">
      <c r="A10" s="77">
        <v>44916</v>
      </c>
      <c r="B10" s="77">
        <v>44916</v>
      </c>
      <c r="C10" s="78">
        <v>291</v>
      </c>
      <c r="D10" s="79" t="s">
        <v>183</v>
      </c>
      <c r="E10" s="80">
        <v>27</v>
      </c>
      <c r="F10" s="80">
        <v>236</v>
      </c>
      <c r="G10" s="81">
        <f t="shared" ref="G10:G73" si="0">+E10*F10</f>
        <v>6372</v>
      </c>
    </row>
    <row r="11" spans="1:7" x14ac:dyDescent="0.25">
      <c r="A11" s="77">
        <v>44910</v>
      </c>
      <c r="B11" s="77">
        <v>44910</v>
      </c>
      <c r="C11" s="78">
        <v>345</v>
      </c>
      <c r="D11" s="79" t="s">
        <v>184</v>
      </c>
      <c r="E11" s="80">
        <v>6</v>
      </c>
      <c r="F11" s="80">
        <v>143.07499999999999</v>
      </c>
      <c r="G11" s="81">
        <f t="shared" si="0"/>
        <v>858.44999999999993</v>
      </c>
    </row>
    <row r="12" spans="1:7" x14ac:dyDescent="0.25">
      <c r="A12" s="77">
        <v>44910</v>
      </c>
      <c r="B12" s="77">
        <v>44910</v>
      </c>
      <c r="C12" s="78">
        <v>293</v>
      </c>
      <c r="D12" s="79" t="s">
        <v>16</v>
      </c>
      <c r="E12" s="80">
        <v>90</v>
      </c>
      <c r="F12" s="80">
        <v>122.72</v>
      </c>
      <c r="G12" s="81">
        <f t="shared" si="0"/>
        <v>11044.8</v>
      </c>
    </row>
    <row r="13" spans="1:7" x14ac:dyDescent="0.25">
      <c r="A13" s="77">
        <v>44910</v>
      </c>
      <c r="B13" s="77">
        <v>44910</v>
      </c>
      <c r="C13" s="78">
        <v>373</v>
      </c>
      <c r="D13" s="79" t="s">
        <v>185</v>
      </c>
      <c r="E13" s="80">
        <v>60</v>
      </c>
      <c r="F13" s="80">
        <v>503.86</v>
      </c>
      <c r="G13" s="81">
        <f t="shared" si="0"/>
        <v>30231.600000000002</v>
      </c>
    </row>
    <row r="14" spans="1:7" x14ac:dyDescent="0.25">
      <c r="A14" s="77">
        <v>44712</v>
      </c>
      <c r="B14" s="77">
        <v>44712</v>
      </c>
      <c r="C14" s="78">
        <v>295</v>
      </c>
      <c r="D14" s="79" t="s">
        <v>17</v>
      </c>
      <c r="E14" s="80">
        <v>79</v>
      </c>
      <c r="F14" s="80">
        <v>53.099999999999994</v>
      </c>
      <c r="G14" s="81">
        <f t="shared" si="0"/>
        <v>4194.8999999999996</v>
      </c>
    </row>
    <row r="15" spans="1:7" x14ac:dyDescent="0.25">
      <c r="A15" s="77">
        <v>44715</v>
      </c>
      <c r="B15" s="77">
        <v>44715</v>
      </c>
      <c r="C15" s="78">
        <v>307</v>
      </c>
      <c r="D15" s="79" t="s">
        <v>18</v>
      </c>
      <c r="E15" s="80">
        <v>7</v>
      </c>
      <c r="F15" s="80">
        <v>135.98319999999998</v>
      </c>
      <c r="G15" s="81">
        <f t="shared" si="0"/>
        <v>951.88239999999985</v>
      </c>
    </row>
    <row r="16" spans="1:7" x14ac:dyDescent="0.25">
      <c r="A16" s="77">
        <v>44715</v>
      </c>
      <c r="B16" s="77">
        <v>44715</v>
      </c>
      <c r="C16" s="78">
        <v>309</v>
      </c>
      <c r="D16" s="79" t="s">
        <v>19</v>
      </c>
      <c r="E16" s="80">
        <v>102</v>
      </c>
      <c r="F16" s="80">
        <v>66.347929411764696</v>
      </c>
      <c r="G16" s="81">
        <f t="shared" si="0"/>
        <v>6767.4887999999992</v>
      </c>
    </row>
    <row r="17" spans="1:7" x14ac:dyDescent="0.25">
      <c r="A17" s="77">
        <v>44910</v>
      </c>
      <c r="B17" s="77">
        <v>44910</v>
      </c>
      <c r="C17" s="78">
        <v>452</v>
      </c>
      <c r="D17" s="79" t="s">
        <v>186</v>
      </c>
      <c r="E17" s="80">
        <v>30</v>
      </c>
      <c r="F17" s="80">
        <v>300.89999999999998</v>
      </c>
      <c r="G17" s="81">
        <f t="shared" si="0"/>
        <v>9027</v>
      </c>
    </row>
    <row r="18" spans="1:7" x14ac:dyDescent="0.25">
      <c r="A18" s="77">
        <v>44910</v>
      </c>
      <c r="B18" s="77">
        <v>44910</v>
      </c>
      <c r="C18" s="78">
        <v>313</v>
      </c>
      <c r="D18" s="79" t="s">
        <v>187</v>
      </c>
      <c r="E18" s="80">
        <v>30</v>
      </c>
      <c r="F18" s="80">
        <v>99.403199999999998</v>
      </c>
      <c r="G18" s="81">
        <f t="shared" si="0"/>
        <v>2982.096</v>
      </c>
    </row>
    <row r="19" spans="1:7" x14ac:dyDescent="0.25">
      <c r="A19" s="77">
        <v>44712</v>
      </c>
      <c r="B19" s="77">
        <v>44712</v>
      </c>
      <c r="C19" s="78">
        <v>409</v>
      </c>
      <c r="D19" s="79" t="s">
        <v>21</v>
      </c>
      <c r="E19" s="80">
        <v>161</v>
      </c>
      <c r="F19" s="80">
        <v>23.883199999999999</v>
      </c>
      <c r="G19" s="81">
        <f t="shared" si="0"/>
        <v>3845.1951999999997</v>
      </c>
    </row>
    <row r="20" spans="1:7" x14ac:dyDescent="0.25">
      <c r="A20" s="77">
        <v>44712</v>
      </c>
      <c r="B20" s="77">
        <v>44712</v>
      </c>
      <c r="C20" s="78">
        <v>374</v>
      </c>
      <c r="D20" s="79" t="s">
        <v>24</v>
      </c>
      <c r="E20" s="80">
        <v>80</v>
      </c>
      <c r="F20" s="80">
        <v>239.54000000000002</v>
      </c>
      <c r="G20" s="81">
        <f t="shared" si="0"/>
        <v>19163.2</v>
      </c>
    </row>
    <row r="21" spans="1:7" x14ac:dyDescent="0.25">
      <c r="A21" s="77">
        <v>44712</v>
      </c>
      <c r="B21" s="77">
        <v>44712</v>
      </c>
      <c r="C21" s="78">
        <v>314</v>
      </c>
      <c r="D21" s="79" t="s">
        <v>27</v>
      </c>
      <c r="E21" s="80">
        <v>8</v>
      </c>
      <c r="F21" s="80">
        <v>796.5</v>
      </c>
      <c r="G21" s="81">
        <f t="shared" si="0"/>
        <v>6372</v>
      </c>
    </row>
    <row r="22" spans="1:7" x14ac:dyDescent="0.25">
      <c r="A22" s="77">
        <v>44712</v>
      </c>
      <c r="B22" s="77">
        <v>44712</v>
      </c>
      <c r="C22" s="78">
        <v>340</v>
      </c>
      <c r="D22" s="79" t="s">
        <v>22</v>
      </c>
      <c r="E22" s="80">
        <v>111</v>
      </c>
      <c r="F22" s="80">
        <v>495.58108108108109</v>
      </c>
      <c r="G22" s="81">
        <f t="shared" si="0"/>
        <v>55009.5</v>
      </c>
    </row>
    <row r="23" spans="1:7" x14ac:dyDescent="0.25">
      <c r="A23" s="77">
        <v>44713</v>
      </c>
      <c r="B23" s="77">
        <v>44713</v>
      </c>
      <c r="C23" s="78">
        <v>315</v>
      </c>
      <c r="D23" s="79" t="s">
        <v>23</v>
      </c>
      <c r="E23" s="80">
        <v>91</v>
      </c>
      <c r="F23" s="80">
        <v>95.623958241758231</v>
      </c>
      <c r="G23" s="81">
        <f t="shared" si="0"/>
        <v>8701.7801999999992</v>
      </c>
    </row>
    <row r="24" spans="1:7" x14ac:dyDescent="0.25">
      <c r="A24" s="77">
        <v>44712</v>
      </c>
      <c r="B24" s="77">
        <v>44712</v>
      </c>
      <c r="C24" s="78">
        <v>316</v>
      </c>
      <c r="D24" s="79" t="s">
        <v>25</v>
      </c>
      <c r="E24" s="80">
        <v>8</v>
      </c>
      <c r="F24" s="80">
        <v>1095.335</v>
      </c>
      <c r="G24" s="81">
        <f t="shared" si="0"/>
        <v>8762.68</v>
      </c>
    </row>
    <row r="25" spans="1:7" ht="31.5" x14ac:dyDescent="0.25">
      <c r="A25" s="77">
        <v>44718</v>
      </c>
      <c r="B25" s="77">
        <v>44718</v>
      </c>
      <c r="C25" s="78" t="s">
        <v>122</v>
      </c>
      <c r="D25" s="79" t="s">
        <v>26</v>
      </c>
      <c r="E25" s="80">
        <v>15</v>
      </c>
      <c r="F25" s="80">
        <v>165.2</v>
      </c>
      <c r="G25" s="81">
        <f t="shared" si="0"/>
        <v>2478</v>
      </c>
    </row>
    <row r="26" spans="1:7" x14ac:dyDescent="0.25">
      <c r="A26" s="77">
        <v>44715</v>
      </c>
      <c r="B26" s="77">
        <v>44715</v>
      </c>
      <c r="C26" s="78">
        <v>318</v>
      </c>
      <c r="D26" s="79" t="s">
        <v>28</v>
      </c>
      <c r="E26" s="80">
        <v>79</v>
      </c>
      <c r="F26" s="80">
        <v>146.64860759493669</v>
      </c>
      <c r="G26" s="81">
        <f t="shared" si="0"/>
        <v>11585.239999999998</v>
      </c>
    </row>
    <row r="27" spans="1:7" x14ac:dyDescent="0.25">
      <c r="A27" s="77">
        <v>44910</v>
      </c>
      <c r="B27" s="77">
        <v>44910</v>
      </c>
      <c r="C27" s="78">
        <v>319</v>
      </c>
      <c r="D27" s="79" t="s">
        <v>188</v>
      </c>
      <c r="E27" s="80">
        <v>60</v>
      </c>
      <c r="F27" s="80">
        <v>145.15180000000001</v>
      </c>
      <c r="G27" s="81">
        <f t="shared" si="0"/>
        <v>8709.1080000000002</v>
      </c>
    </row>
    <row r="28" spans="1:7" x14ac:dyDescent="0.25">
      <c r="A28" s="77">
        <v>44910</v>
      </c>
      <c r="B28" s="77">
        <v>44910</v>
      </c>
      <c r="C28" s="78">
        <v>303</v>
      </c>
      <c r="D28" s="79" t="s">
        <v>29</v>
      </c>
      <c r="E28" s="80">
        <v>90</v>
      </c>
      <c r="F28" s="80">
        <v>20.65</v>
      </c>
      <c r="G28" s="81">
        <f t="shared" si="0"/>
        <v>1858.4999999999998</v>
      </c>
    </row>
    <row r="29" spans="1:7" x14ac:dyDescent="0.25">
      <c r="A29" s="77">
        <v>44910</v>
      </c>
      <c r="B29" s="77">
        <v>44910</v>
      </c>
      <c r="C29" s="78">
        <v>304</v>
      </c>
      <c r="D29" s="79" t="s">
        <v>30</v>
      </c>
      <c r="E29" s="80">
        <v>90</v>
      </c>
      <c r="F29" s="80">
        <v>9.9710000000000001</v>
      </c>
      <c r="G29" s="81">
        <f t="shared" si="0"/>
        <v>897.39</v>
      </c>
    </row>
    <row r="30" spans="1:7" x14ac:dyDescent="0.25">
      <c r="A30" s="77">
        <v>44910</v>
      </c>
      <c r="B30" s="77">
        <v>44910</v>
      </c>
      <c r="C30" s="78">
        <v>287</v>
      </c>
      <c r="D30" s="79" t="s">
        <v>189</v>
      </c>
      <c r="E30" s="80">
        <v>75</v>
      </c>
      <c r="F30" s="80">
        <v>371.7</v>
      </c>
      <c r="G30" s="81">
        <f t="shared" si="0"/>
        <v>27877.5</v>
      </c>
    </row>
    <row r="31" spans="1:7" x14ac:dyDescent="0.25">
      <c r="A31" s="77">
        <v>44910</v>
      </c>
      <c r="B31" s="77">
        <v>44910</v>
      </c>
      <c r="C31" s="78">
        <v>286</v>
      </c>
      <c r="D31" s="79" t="s">
        <v>190</v>
      </c>
      <c r="E31" s="80">
        <v>75</v>
      </c>
      <c r="F31" s="80">
        <v>330.4</v>
      </c>
      <c r="G31" s="81">
        <f t="shared" si="0"/>
        <v>24780</v>
      </c>
    </row>
    <row r="32" spans="1:7" x14ac:dyDescent="0.25">
      <c r="A32" s="77">
        <v>44910</v>
      </c>
      <c r="B32" s="77">
        <v>44910</v>
      </c>
      <c r="C32" s="78">
        <v>322</v>
      </c>
      <c r="D32" s="79" t="s">
        <v>191</v>
      </c>
      <c r="E32" s="80">
        <v>55</v>
      </c>
      <c r="F32" s="80">
        <v>339.74560000000002</v>
      </c>
      <c r="G32" s="81">
        <f t="shared" si="0"/>
        <v>18686.008000000002</v>
      </c>
    </row>
    <row r="33" spans="1:7" x14ac:dyDescent="0.25">
      <c r="A33" s="77">
        <v>44910</v>
      </c>
      <c r="B33" s="77">
        <v>44910</v>
      </c>
      <c r="C33" s="78">
        <v>323</v>
      </c>
      <c r="D33" s="79" t="s">
        <v>192</v>
      </c>
      <c r="E33" s="80">
        <v>40</v>
      </c>
      <c r="F33" s="80">
        <v>101.008</v>
      </c>
      <c r="G33" s="81">
        <f t="shared" si="0"/>
        <v>4040.3199999999997</v>
      </c>
    </row>
    <row r="34" spans="1:7" x14ac:dyDescent="0.25">
      <c r="A34" s="77">
        <v>44910</v>
      </c>
      <c r="B34" s="77">
        <v>44910</v>
      </c>
      <c r="C34" s="78">
        <v>321</v>
      </c>
      <c r="D34" s="79" t="s">
        <v>193</v>
      </c>
      <c r="E34" s="80">
        <v>100</v>
      </c>
      <c r="F34" s="80">
        <v>464.44799999999998</v>
      </c>
      <c r="G34" s="81">
        <f t="shared" si="0"/>
        <v>46444.799999999996</v>
      </c>
    </row>
    <row r="35" spans="1:7" x14ac:dyDescent="0.25">
      <c r="A35" s="77">
        <v>44910</v>
      </c>
      <c r="B35" s="77">
        <v>44910</v>
      </c>
      <c r="C35" s="78">
        <v>802</v>
      </c>
      <c r="D35" s="79" t="s">
        <v>194</v>
      </c>
      <c r="E35" s="80">
        <v>90</v>
      </c>
      <c r="F35" s="80">
        <v>85.526399999999995</v>
      </c>
      <c r="G35" s="81">
        <f t="shared" si="0"/>
        <v>7697.3759999999993</v>
      </c>
    </row>
    <row r="36" spans="1:7" x14ac:dyDescent="0.25">
      <c r="A36" s="77">
        <v>44910</v>
      </c>
      <c r="B36" s="77">
        <v>44910</v>
      </c>
      <c r="C36" s="78">
        <v>326</v>
      </c>
      <c r="D36" s="79" t="s">
        <v>195</v>
      </c>
      <c r="E36" s="80">
        <v>90</v>
      </c>
      <c r="F36" s="80">
        <v>85.526399999999995</v>
      </c>
      <c r="G36" s="81">
        <f t="shared" si="0"/>
        <v>7697.3759999999993</v>
      </c>
    </row>
    <row r="37" spans="1:7" x14ac:dyDescent="0.25">
      <c r="A37" s="77">
        <v>44910</v>
      </c>
      <c r="B37" s="77">
        <v>44910</v>
      </c>
      <c r="C37" s="78">
        <v>325</v>
      </c>
      <c r="D37" s="79" t="s">
        <v>196</v>
      </c>
      <c r="E37" s="80">
        <v>90</v>
      </c>
      <c r="F37" s="80">
        <v>85.526399999999995</v>
      </c>
      <c r="G37" s="81">
        <f t="shared" si="0"/>
        <v>7697.3759999999993</v>
      </c>
    </row>
    <row r="38" spans="1:7" x14ac:dyDescent="0.25">
      <c r="A38" s="77">
        <v>44715</v>
      </c>
      <c r="B38" s="77">
        <v>44715</v>
      </c>
      <c r="C38" s="78">
        <v>376</v>
      </c>
      <c r="D38" s="79" t="s">
        <v>35</v>
      </c>
      <c r="E38" s="80">
        <v>34</v>
      </c>
      <c r="F38" s="80">
        <v>225.19779411764705</v>
      </c>
      <c r="G38" s="81">
        <f t="shared" si="0"/>
        <v>7656.7249999999995</v>
      </c>
    </row>
    <row r="39" spans="1:7" x14ac:dyDescent="0.25">
      <c r="A39" s="77">
        <v>44715</v>
      </c>
      <c r="B39" s="77">
        <v>44715</v>
      </c>
      <c r="C39" s="78">
        <v>329</v>
      </c>
      <c r="D39" s="79" t="s">
        <v>39</v>
      </c>
      <c r="E39" s="80">
        <v>48</v>
      </c>
      <c r="F39" s="80">
        <v>134.16403333333332</v>
      </c>
      <c r="G39" s="81">
        <f t="shared" si="0"/>
        <v>6439.873599999999</v>
      </c>
    </row>
    <row r="40" spans="1:7" x14ac:dyDescent="0.25">
      <c r="A40" s="77">
        <v>44712</v>
      </c>
      <c r="B40" s="77">
        <v>44712</v>
      </c>
      <c r="C40" s="78">
        <v>330</v>
      </c>
      <c r="D40" s="79" t="s">
        <v>36</v>
      </c>
      <c r="E40" s="80">
        <v>99</v>
      </c>
      <c r="F40" s="80">
        <v>109.41818181818182</v>
      </c>
      <c r="G40" s="81">
        <f t="shared" si="0"/>
        <v>10832.4</v>
      </c>
    </row>
    <row r="41" spans="1:7" x14ac:dyDescent="0.25">
      <c r="A41" s="77">
        <v>44910</v>
      </c>
      <c r="B41" s="77">
        <v>44910</v>
      </c>
      <c r="C41" s="78">
        <v>335</v>
      </c>
      <c r="D41" s="79" t="s">
        <v>37</v>
      </c>
      <c r="E41" s="80">
        <v>92</v>
      </c>
      <c r="F41" s="80">
        <v>109.66304347826087</v>
      </c>
      <c r="G41" s="81">
        <f t="shared" si="0"/>
        <v>10089</v>
      </c>
    </row>
    <row r="42" spans="1:7" x14ac:dyDescent="0.25">
      <c r="A42" s="77">
        <v>44718</v>
      </c>
      <c r="B42" s="77">
        <v>44718</v>
      </c>
      <c r="C42" s="78">
        <v>334</v>
      </c>
      <c r="D42" s="79" t="s">
        <v>38</v>
      </c>
      <c r="E42" s="80">
        <v>54</v>
      </c>
      <c r="F42" s="80">
        <v>147.5</v>
      </c>
      <c r="G42" s="81">
        <f t="shared" si="0"/>
        <v>7965</v>
      </c>
    </row>
    <row r="43" spans="1:7" x14ac:dyDescent="0.25">
      <c r="A43" s="77">
        <v>44715</v>
      </c>
      <c r="B43" s="77">
        <v>44715</v>
      </c>
      <c r="C43" s="78">
        <v>336</v>
      </c>
      <c r="D43" s="79" t="s">
        <v>40</v>
      </c>
      <c r="E43" s="80">
        <v>15</v>
      </c>
      <c r="F43" s="80">
        <v>196.85940000000002</v>
      </c>
      <c r="G43" s="81">
        <f t="shared" si="0"/>
        <v>2952.8910000000005</v>
      </c>
    </row>
    <row r="44" spans="1:7" x14ac:dyDescent="0.25">
      <c r="A44" s="77">
        <v>44910</v>
      </c>
      <c r="B44" s="77">
        <v>44910</v>
      </c>
      <c r="C44" s="78" t="s">
        <v>221</v>
      </c>
      <c r="D44" s="79" t="s">
        <v>197</v>
      </c>
      <c r="E44" s="80">
        <v>90</v>
      </c>
      <c r="F44" s="80">
        <v>100.3</v>
      </c>
      <c r="G44" s="81">
        <f t="shared" si="0"/>
        <v>9027</v>
      </c>
    </row>
    <row r="45" spans="1:7" x14ac:dyDescent="0.25">
      <c r="A45" s="77">
        <v>44713</v>
      </c>
      <c r="B45" s="77">
        <v>44713</v>
      </c>
      <c r="C45" s="78">
        <v>290</v>
      </c>
      <c r="D45" s="79" t="s">
        <v>198</v>
      </c>
      <c r="E45" s="80">
        <v>44</v>
      </c>
      <c r="F45" s="80">
        <v>179.64963636363635</v>
      </c>
      <c r="G45" s="81">
        <f t="shared" si="0"/>
        <v>7904.5839999999989</v>
      </c>
    </row>
    <row r="46" spans="1:7" x14ac:dyDescent="0.25">
      <c r="A46" s="77">
        <v>44910</v>
      </c>
      <c r="B46" s="77">
        <v>44910</v>
      </c>
      <c r="C46" s="78">
        <v>338</v>
      </c>
      <c r="D46" s="79" t="s">
        <v>41</v>
      </c>
      <c r="E46" s="80">
        <v>90</v>
      </c>
      <c r="F46" s="80">
        <v>324.5</v>
      </c>
      <c r="G46" s="81">
        <f t="shared" si="0"/>
        <v>29205</v>
      </c>
    </row>
    <row r="47" spans="1:7" x14ac:dyDescent="0.25">
      <c r="A47" s="77">
        <v>44718</v>
      </c>
      <c r="B47" s="77">
        <v>44718</v>
      </c>
      <c r="C47" s="78">
        <v>341</v>
      </c>
      <c r="D47" s="79" t="s">
        <v>43</v>
      </c>
      <c r="E47" s="80">
        <v>0</v>
      </c>
      <c r="F47" s="80">
        <v>0</v>
      </c>
      <c r="G47" s="81">
        <f t="shared" si="0"/>
        <v>0</v>
      </c>
    </row>
    <row r="48" spans="1:7" x14ac:dyDescent="0.25">
      <c r="A48" s="77">
        <v>44874</v>
      </c>
      <c r="B48" s="77">
        <v>44874</v>
      </c>
      <c r="C48" s="78">
        <v>455</v>
      </c>
      <c r="D48" s="79" t="s">
        <v>44</v>
      </c>
      <c r="E48" s="80">
        <v>82</v>
      </c>
      <c r="F48" s="80">
        <v>173.61829268292684</v>
      </c>
      <c r="G48" s="81">
        <f t="shared" si="0"/>
        <v>14236.7</v>
      </c>
    </row>
    <row r="49" spans="1:7" x14ac:dyDescent="0.25">
      <c r="A49" s="77">
        <v>44910</v>
      </c>
      <c r="B49" s="77">
        <v>44910</v>
      </c>
      <c r="C49" s="78">
        <v>420</v>
      </c>
      <c r="D49" s="79" t="s">
        <v>199</v>
      </c>
      <c r="E49" s="80">
        <v>10</v>
      </c>
      <c r="F49" s="80">
        <v>142.0838</v>
      </c>
      <c r="G49" s="81">
        <f t="shared" si="0"/>
        <v>1420.838</v>
      </c>
    </row>
    <row r="50" spans="1:7" s="82" customFormat="1" x14ac:dyDescent="0.25">
      <c r="A50" s="77">
        <v>44910</v>
      </c>
      <c r="B50" s="77">
        <v>44910</v>
      </c>
      <c r="C50" s="78">
        <v>305</v>
      </c>
      <c r="D50" s="79" t="s">
        <v>200</v>
      </c>
      <c r="E50" s="80">
        <v>90</v>
      </c>
      <c r="F50" s="80">
        <v>16.213200000000001</v>
      </c>
      <c r="G50" s="81">
        <f t="shared" si="0"/>
        <v>1459.1880000000001</v>
      </c>
    </row>
    <row r="51" spans="1:7" x14ac:dyDescent="0.25">
      <c r="A51" s="77">
        <v>44910</v>
      </c>
      <c r="B51" s="77">
        <v>44910</v>
      </c>
      <c r="C51" s="78">
        <v>346</v>
      </c>
      <c r="D51" s="79" t="s">
        <v>201</v>
      </c>
      <c r="E51" s="80">
        <v>3</v>
      </c>
      <c r="F51" s="80">
        <v>1982.4000000000003</v>
      </c>
      <c r="G51" s="81">
        <f t="shared" si="0"/>
        <v>5947.2000000000007</v>
      </c>
    </row>
    <row r="52" spans="1:7" x14ac:dyDescent="0.25">
      <c r="A52" s="77">
        <v>44874</v>
      </c>
      <c r="B52" s="77">
        <v>44874</v>
      </c>
      <c r="C52" s="78">
        <v>347</v>
      </c>
      <c r="D52" s="79" t="s">
        <v>202</v>
      </c>
      <c r="E52" s="80">
        <v>29</v>
      </c>
      <c r="F52" s="80">
        <v>938.1</v>
      </c>
      <c r="G52" s="81">
        <f t="shared" si="0"/>
        <v>27204.9</v>
      </c>
    </row>
    <row r="53" spans="1:7" x14ac:dyDescent="0.25">
      <c r="A53" s="77">
        <v>44874</v>
      </c>
      <c r="B53" s="77">
        <v>44874</v>
      </c>
      <c r="C53" s="78">
        <v>348</v>
      </c>
      <c r="D53" s="79" t="s">
        <v>45</v>
      </c>
      <c r="E53" s="80">
        <v>588</v>
      </c>
      <c r="F53" s="80">
        <v>879.1</v>
      </c>
      <c r="G53" s="81">
        <f t="shared" si="0"/>
        <v>516910.8</v>
      </c>
    </row>
    <row r="54" spans="1:7" x14ac:dyDescent="0.25">
      <c r="A54" s="77">
        <v>44874</v>
      </c>
      <c r="B54" s="77">
        <v>44874</v>
      </c>
      <c r="C54" s="78">
        <v>417</v>
      </c>
      <c r="D54" s="79" t="s">
        <v>203</v>
      </c>
      <c r="E54" s="80">
        <v>40</v>
      </c>
      <c r="F54" s="80">
        <v>938.1</v>
      </c>
      <c r="G54" s="81">
        <f t="shared" si="0"/>
        <v>37524</v>
      </c>
    </row>
    <row r="55" spans="1:7" x14ac:dyDescent="0.25">
      <c r="A55" s="77">
        <v>44874</v>
      </c>
      <c r="B55" s="77">
        <v>44874</v>
      </c>
      <c r="C55" s="78">
        <v>349</v>
      </c>
      <c r="D55" s="79" t="s">
        <v>48</v>
      </c>
      <c r="E55" s="80">
        <v>85</v>
      </c>
      <c r="F55" s="80">
        <v>742.22000000000014</v>
      </c>
      <c r="G55" s="81">
        <f t="shared" si="0"/>
        <v>63088.700000000012</v>
      </c>
    </row>
    <row r="56" spans="1:7" x14ac:dyDescent="0.25">
      <c r="A56" s="77">
        <v>44910</v>
      </c>
      <c r="B56" s="77">
        <v>44910</v>
      </c>
      <c r="C56" s="78">
        <v>351</v>
      </c>
      <c r="D56" s="79" t="s">
        <v>204</v>
      </c>
      <c r="E56" s="80">
        <v>45</v>
      </c>
      <c r="F56" s="80">
        <v>47.2</v>
      </c>
      <c r="G56" s="81">
        <f t="shared" si="0"/>
        <v>2124</v>
      </c>
    </row>
    <row r="57" spans="1:7" x14ac:dyDescent="0.25">
      <c r="A57" s="77">
        <v>44910</v>
      </c>
      <c r="B57" s="77">
        <v>44910</v>
      </c>
      <c r="C57" s="78" t="s">
        <v>222</v>
      </c>
      <c r="D57" s="79" t="s">
        <v>205</v>
      </c>
      <c r="E57" s="80">
        <v>90</v>
      </c>
      <c r="F57" s="80">
        <v>43.860599999999998</v>
      </c>
      <c r="G57" s="81">
        <f t="shared" si="0"/>
        <v>3947.4539999999997</v>
      </c>
    </row>
    <row r="58" spans="1:7" x14ac:dyDescent="0.25">
      <c r="A58" s="77">
        <v>44713</v>
      </c>
      <c r="B58" s="77">
        <v>44713</v>
      </c>
      <c r="C58" s="78">
        <v>353</v>
      </c>
      <c r="D58" s="79" t="s">
        <v>51</v>
      </c>
      <c r="E58" s="80">
        <v>2</v>
      </c>
      <c r="F58" s="80">
        <v>265.5</v>
      </c>
      <c r="G58" s="81">
        <f t="shared" si="0"/>
        <v>531</v>
      </c>
    </row>
    <row r="59" spans="1:7" x14ac:dyDescent="0.25">
      <c r="A59" s="77">
        <v>44910</v>
      </c>
      <c r="B59" s="77">
        <v>44910</v>
      </c>
      <c r="C59" s="78">
        <v>407</v>
      </c>
      <c r="D59" s="79" t="s">
        <v>206</v>
      </c>
      <c r="E59" s="80">
        <v>115</v>
      </c>
      <c r="F59" s="80">
        <v>39.825000000000003</v>
      </c>
      <c r="G59" s="81">
        <f t="shared" si="0"/>
        <v>4579.875</v>
      </c>
    </row>
    <row r="60" spans="1:7" x14ac:dyDescent="0.25">
      <c r="A60" s="77">
        <v>44715</v>
      </c>
      <c r="B60" s="77">
        <v>44715</v>
      </c>
      <c r="C60" s="78">
        <v>408</v>
      </c>
      <c r="D60" s="79" t="s">
        <v>207</v>
      </c>
      <c r="E60" s="80">
        <v>85</v>
      </c>
      <c r="F60" s="80">
        <v>69.83448235294118</v>
      </c>
      <c r="G60" s="81">
        <f t="shared" si="0"/>
        <v>5935.9310000000005</v>
      </c>
    </row>
    <row r="61" spans="1:7" x14ac:dyDescent="0.25">
      <c r="A61" s="77">
        <v>44712</v>
      </c>
      <c r="B61" s="77">
        <v>44712</v>
      </c>
      <c r="C61" s="78">
        <v>358</v>
      </c>
      <c r="D61" s="79" t="s">
        <v>54</v>
      </c>
      <c r="E61" s="80">
        <v>12</v>
      </c>
      <c r="F61" s="80">
        <v>151.04</v>
      </c>
      <c r="G61" s="81">
        <f t="shared" si="0"/>
        <v>1812.48</v>
      </c>
    </row>
    <row r="62" spans="1:7" x14ac:dyDescent="0.25">
      <c r="A62" s="77">
        <v>44874</v>
      </c>
      <c r="B62" s="77">
        <v>44874</v>
      </c>
      <c r="C62" s="78">
        <v>414</v>
      </c>
      <c r="D62" s="79" t="s">
        <v>55</v>
      </c>
      <c r="E62" s="80">
        <v>28</v>
      </c>
      <c r="F62" s="80">
        <v>123.90000000000002</v>
      </c>
      <c r="G62" s="81">
        <f t="shared" si="0"/>
        <v>3469.2000000000007</v>
      </c>
    </row>
    <row r="63" spans="1:7" x14ac:dyDescent="0.25">
      <c r="A63" s="77">
        <v>44910</v>
      </c>
      <c r="B63" s="77">
        <v>44910</v>
      </c>
      <c r="C63" s="78">
        <v>361</v>
      </c>
      <c r="D63" s="79" t="s">
        <v>208</v>
      </c>
      <c r="E63" s="80">
        <v>55</v>
      </c>
      <c r="F63" s="80">
        <v>151.37039999999999</v>
      </c>
      <c r="G63" s="81">
        <f t="shared" si="0"/>
        <v>8325.3719999999994</v>
      </c>
    </row>
    <row r="64" spans="1:7" x14ac:dyDescent="0.25">
      <c r="A64" s="77">
        <v>44910</v>
      </c>
      <c r="B64" s="77">
        <v>44910</v>
      </c>
      <c r="C64" s="78">
        <v>378</v>
      </c>
      <c r="D64" s="79" t="s">
        <v>209</v>
      </c>
      <c r="E64" s="80">
        <v>30</v>
      </c>
      <c r="F64" s="80">
        <v>176.52799999999999</v>
      </c>
      <c r="G64" s="81">
        <f t="shared" si="0"/>
        <v>5295.84</v>
      </c>
    </row>
    <row r="65" spans="1:9" x14ac:dyDescent="0.25">
      <c r="A65" s="77">
        <v>44713</v>
      </c>
      <c r="B65" s="77">
        <v>44713</v>
      </c>
      <c r="C65" s="78">
        <v>362</v>
      </c>
      <c r="D65" s="79" t="s">
        <v>210</v>
      </c>
      <c r="E65" s="80">
        <v>33</v>
      </c>
      <c r="F65" s="83">
        <v>160.90909090909091</v>
      </c>
      <c r="G65" s="81">
        <f t="shared" si="0"/>
        <v>5310</v>
      </c>
      <c r="I65" s="75" t="s">
        <v>181</v>
      </c>
    </row>
    <row r="66" spans="1:9" x14ac:dyDescent="0.25">
      <c r="A66" s="77">
        <v>44910</v>
      </c>
      <c r="B66" s="77">
        <v>44910</v>
      </c>
      <c r="C66" s="78" t="s">
        <v>223</v>
      </c>
      <c r="D66" s="79" t="s">
        <v>211</v>
      </c>
      <c r="E66" s="80">
        <v>40</v>
      </c>
      <c r="F66" s="83">
        <v>199.32560000000001</v>
      </c>
      <c r="G66" s="81">
        <f t="shared" si="0"/>
        <v>7973.0240000000003</v>
      </c>
    </row>
    <row r="67" spans="1:9" x14ac:dyDescent="0.25">
      <c r="A67" s="77">
        <v>44910</v>
      </c>
      <c r="B67" s="77">
        <v>44910</v>
      </c>
      <c r="C67" s="78" t="s">
        <v>224</v>
      </c>
      <c r="D67" s="79" t="s">
        <v>212</v>
      </c>
      <c r="E67" s="80">
        <v>6</v>
      </c>
      <c r="F67" s="83">
        <v>188.80000000000004</v>
      </c>
      <c r="G67" s="81">
        <f t="shared" si="0"/>
        <v>1132.8000000000002</v>
      </c>
    </row>
    <row r="68" spans="1:9" x14ac:dyDescent="0.25">
      <c r="A68" s="77">
        <v>44715</v>
      </c>
      <c r="B68" s="77">
        <v>44715</v>
      </c>
      <c r="C68" s="78">
        <v>416</v>
      </c>
      <c r="D68" s="79" t="s">
        <v>213</v>
      </c>
      <c r="E68" s="80">
        <v>123</v>
      </c>
      <c r="F68" s="83">
        <v>29.79931707317073</v>
      </c>
      <c r="G68" s="81">
        <f t="shared" si="0"/>
        <v>3665.3159999999998</v>
      </c>
    </row>
    <row r="69" spans="1:9" x14ac:dyDescent="0.25">
      <c r="A69" s="77">
        <v>44713</v>
      </c>
      <c r="B69" s="77">
        <v>44713</v>
      </c>
      <c r="C69" s="78">
        <v>364</v>
      </c>
      <c r="D69" s="79" t="s">
        <v>59</v>
      </c>
      <c r="E69" s="80">
        <v>32</v>
      </c>
      <c r="F69" s="83">
        <v>131.64375000000001</v>
      </c>
      <c r="G69" s="81">
        <f t="shared" si="0"/>
        <v>4212.6000000000004</v>
      </c>
    </row>
    <row r="70" spans="1:9" x14ac:dyDescent="0.25">
      <c r="A70" s="77">
        <v>44910</v>
      </c>
      <c r="B70" s="77">
        <v>44910</v>
      </c>
      <c r="C70" s="78">
        <v>363</v>
      </c>
      <c r="D70" s="79" t="s">
        <v>214</v>
      </c>
      <c r="E70" s="80">
        <v>9</v>
      </c>
      <c r="F70" s="83">
        <v>1164.9549999999999</v>
      </c>
      <c r="G70" s="81">
        <f t="shared" si="0"/>
        <v>10484.594999999999</v>
      </c>
    </row>
    <row r="71" spans="1:9" x14ac:dyDescent="0.25">
      <c r="A71" s="77">
        <v>44715</v>
      </c>
      <c r="B71" s="77">
        <v>44715</v>
      </c>
      <c r="C71" s="78">
        <v>368</v>
      </c>
      <c r="D71" s="79" t="s">
        <v>60</v>
      </c>
      <c r="E71" s="80">
        <v>322</v>
      </c>
      <c r="F71" s="83">
        <v>463.02577018633542</v>
      </c>
      <c r="G71" s="81">
        <f t="shared" si="0"/>
        <v>149094.29800000001</v>
      </c>
    </row>
    <row r="72" spans="1:9" x14ac:dyDescent="0.25">
      <c r="A72" s="77">
        <v>44910</v>
      </c>
      <c r="B72" s="77">
        <v>44910</v>
      </c>
      <c r="C72" s="78">
        <v>404</v>
      </c>
      <c r="D72" s="79" t="s">
        <v>215</v>
      </c>
      <c r="E72" s="80">
        <v>20</v>
      </c>
      <c r="F72" s="83">
        <v>4590.2</v>
      </c>
      <c r="G72" s="81">
        <f t="shared" si="0"/>
        <v>91804</v>
      </c>
    </row>
    <row r="73" spans="1:9" x14ac:dyDescent="0.25">
      <c r="A73" s="77">
        <v>44916</v>
      </c>
      <c r="B73" s="77">
        <v>44916</v>
      </c>
      <c r="C73" s="78" t="s">
        <v>123</v>
      </c>
      <c r="D73" s="79" t="s">
        <v>216</v>
      </c>
      <c r="E73" s="80">
        <v>15</v>
      </c>
      <c r="F73" s="83">
        <v>106.2</v>
      </c>
      <c r="G73" s="81">
        <f t="shared" si="0"/>
        <v>1593</v>
      </c>
    </row>
    <row r="74" spans="1:9" x14ac:dyDescent="0.25">
      <c r="A74" s="77">
        <v>44910</v>
      </c>
      <c r="B74" s="77">
        <v>44910</v>
      </c>
      <c r="C74" s="78">
        <v>403</v>
      </c>
      <c r="D74" s="79" t="s">
        <v>217</v>
      </c>
      <c r="E74" s="80">
        <v>20</v>
      </c>
      <c r="F74" s="83">
        <v>2596</v>
      </c>
      <c r="G74" s="81">
        <f t="shared" ref="G74:G78" si="1">+E74*F74</f>
        <v>51920</v>
      </c>
    </row>
    <row r="75" spans="1:9" x14ac:dyDescent="0.25">
      <c r="A75" s="77">
        <v>44910</v>
      </c>
      <c r="B75" s="77">
        <v>44910</v>
      </c>
      <c r="C75" s="78">
        <v>406</v>
      </c>
      <c r="D75" s="79" t="s">
        <v>218</v>
      </c>
      <c r="E75" s="80">
        <v>18</v>
      </c>
      <c r="F75" s="83">
        <v>4332.7830000000004</v>
      </c>
      <c r="G75" s="81">
        <f t="shared" si="1"/>
        <v>77990.094000000012</v>
      </c>
    </row>
    <row r="76" spans="1:9" x14ac:dyDescent="0.25">
      <c r="A76" s="77">
        <v>44910</v>
      </c>
      <c r="B76" s="77">
        <v>44910</v>
      </c>
      <c r="C76" s="78" t="s">
        <v>124</v>
      </c>
      <c r="D76" s="79" t="s">
        <v>219</v>
      </c>
      <c r="E76" s="80">
        <v>5</v>
      </c>
      <c r="F76" s="83">
        <v>3127</v>
      </c>
      <c r="G76" s="81">
        <f t="shared" si="1"/>
        <v>15635</v>
      </c>
    </row>
    <row r="77" spans="1:9" x14ac:dyDescent="0.25">
      <c r="A77" s="77">
        <v>44910</v>
      </c>
      <c r="B77" s="77">
        <v>44910</v>
      </c>
      <c r="C77" s="78">
        <v>366</v>
      </c>
      <c r="D77" s="79" t="s">
        <v>220</v>
      </c>
      <c r="E77" s="80">
        <v>40</v>
      </c>
      <c r="F77" s="83">
        <v>3990.7600000000007</v>
      </c>
      <c r="G77" s="81">
        <f t="shared" si="1"/>
        <v>159630.40000000002</v>
      </c>
    </row>
    <row r="78" spans="1:9" x14ac:dyDescent="0.25">
      <c r="A78" s="77">
        <v>44910</v>
      </c>
      <c r="B78" s="77">
        <v>44910</v>
      </c>
      <c r="C78" s="78">
        <v>367</v>
      </c>
      <c r="D78" s="79" t="s">
        <v>65</v>
      </c>
      <c r="E78" s="80">
        <v>47</v>
      </c>
      <c r="F78" s="80">
        <v>339.31760000000003</v>
      </c>
      <c r="G78" s="81">
        <f t="shared" si="1"/>
        <v>15947.927200000002</v>
      </c>
    </row>
    <row r="79" spans="1:9" x14ac:dyDescent="0.25">
      <c r="G79" s="82">
        <f>SUM(G9:G78)</f>
        <v>1743585.8804000004</v>
      </c>
    </row>
    <row r="80" spans="1:9" x14ac:dyDescent="0.25">
      <c r="G80" s="84"/>
    </row>
    <row r="81" spans="2:7" x14ac:dyDescent="0.25">
      <c r="G81" s="84"/>
    </row>
    <row r="82" spans="2:7" x14ac:dyDescent="0.25">
      <c r="G82" s="84"/>
    </row>
    <row r="83" spans="2:7" x14ac:dyDescent="0.25">
      <c r="G83" s="84"/>
    </row>
    <row r="84" spans="2:7" x14ac:dyDescent="0.25">
      <c r="G84" s="84"/>
    </row>
    <row r="85" spans="2:7" x14ac:dyDescent="0.25">
      <c r="G85" s="85"/>
    </row>
    <row r="87" spans="2:7" ht="24" customHeight="1" x14ac:dyDescent="0.25">
      <c r="B87" s="86" t="s">
        <v>125</v>
      </c>
      <c r="C87" s="86"/>
      <c r="D87" s="58"/>
      <c r="E87" s="86" t="s">
        <v>126</v>
      </c>
      <c r="F87" s="86"/>
    </row>
    <row r="88" spans="2:7" ht="44.25" customHeight="1" x14ac:dyDescent="0.25">
      <c r="B88" s="67" t="s">
        <v>127</v>
      </c>
      <c r="C88" s="67"/>
      <c r="D88" s="58"/>
      <c r="E88" s="67" t="s">
        <v>128</v>
      </c>
      <c r="F88" s="67"/>
    </row>
  </sheetData>
  <sheetProtection formatCells="0" formatColumns="0" formatRows="0" insertColumns="0" insertRows="0" insertHyperlinks="0" deleteColumns="0" deleteRows="0" sort="0" autoFilter="0" pivotTables="0"/>
  <autoFilter ref="A8:G66"/>
  <mergeCells count="7">
    <mergeCell ref="B87:C87"/>
    <mergeCell ref="E87:F87"/>
    <mergeCell ref="B88:C88"/>
    <mergeCell ref="E88:F88"/>
    <mergeCell ref="A3:G3"/>
    <mergeCell ref="A4:G4"/>
    <mergeCell ref="A5:G5"/>
  </mergeCells>
  <pageMargins left="0.43" right="0.26" top="0.70866141732283472" bottom="0.74803149606299213" header="0.31496062992125984" footer="0.31496062992125984"/>
  <pageSetup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65"/>
  <sheetViews>
    <sheetView topLeftCell="A52" workbookViewId="0">
      <selection activeCell="B15" sqref="B15"/>
    </sheetView>
  </sheetViews>
  <sheetFormatPr baseColWidth="10" defaultColWidth="11" defaultRowHeight="15.75" x14ac:dyDescent="0.25"/>
  <cols>
    <col min="1" max="1" width="14.25" style="18" customWidth="1"/>
    <col min="2" max="2" width="52.75" style="18" customWidth="1"/>
    <col min="3" max="3" width="19.375" style="18" customWidth="1"/>
    <col min="4" max="4" width="13.625" style="18" customWidth="1"/>
    <col min="5" max="5" width="17" style="18" customWidth="1"/>
    <col min="6" max="16384" width="11" style="18"/>
  </cols>
  <sheetData>
    <row r="3" spans="1:5" s="17" customFormat="1" x14ac:dyDescent="0.25">
      <c r="A3" s="64"/>
      <c r="B3" s="64"/>
      <c r="C3" s="64"/>
      <c r="D3" s="64"/>
    </row>
    <row r="4" spans="1:5" s="17" customFormat="1" x14ac:dyDescent="0.25">
      <c r="A4" s="64"/>
      <c r="B4" s="64"/>
      <c r="C4" s="64"/>
      <c r="D4" s="64"/>
    </row>
    <row r="5" spans="1:5" s="17" customFormat="1" x14ac:dyDescent="0.25">
      <c r="A5" s="64"/>
      <c r="B5" s="64"/>
      <c r="C5" s="64"/>
      <c r="D5" s="64"/>
    </row>
    <row r="8" spans="1:5" ht="31.5" x14ac:dyDescent="0.25">
      <c r="A8" s="4" t="s">
        <v>2</v>
      </c>
      <c r="B8" s="4" t="s">
        <v>1</v>
      </c>
      <c r="C8" s="5" t="s">
        <v>66</v>
      </c>
      <c r="D8" s="5" t="s">
        <v>67</v>
      </c>
      <c r="E8" s="5" t="s">
        <v>68</v>
      </c>
    </row>
    <row r="9" spans="1:5" x14ac:dyDescent="0.25">
      <c r="A9" s="20">
        <v>295</v>
      </c>
      <c r="B9" s="20" t="s">
        <v>16</v>
      </c>
      <c r="C9" s="20">
        <v>0</v>
      </c>
      <c r="D9" s="20">
        <v>0</v>
      </c>
      <c r="E9" s="20"/>
    </row>
    <row r="10" spans="1:5" x14ac:dyDescent="0.25">
      <c r="A10" s="20"/>
      <c r="B10" s="20" t="s">
        <v>17</v>
      </c>
      <c r="C10" s="20"/>
      <c r="D10" s="20"/>
      <c r="E10" s="20"/>
    </row>
    <row r="11" spans="1:5" x14ac:dyDescent="0.25">
      <c r="A11" s="20"/>
      <c r="B11" s="20" t="s">
        <v>18</v>
      </c>
      <c r="C11" s="20"/>
      <c r="D11" s="20"/>
      <c r="E11" s="20"/>
    </row>
    <row r="12" spans="1:5" x14ac:dyDescent="0.25">
      <c r="A12" s="20"/>
      <c r="B12" s="20" t="s">
        <v>19</v>
      </c>
      <c r="C12" s="20"/>
      <c r="D12" s="20"/>
      <c r="E12" s="24"/>
    </row>
    <row r="13" spans="1:5" x14ac:dyDescent="0.25">
      <c r="A13" s="20"/>
      <c r="B13" s="20" t="s">
        <v>20</v>
      </c>
      <c r="C13" s="20"/>
      <c r="D13" s="20"/>
      <c r="E13" s="20"/>
    </row>
    <row r="14" spans="1:5" x14ac:dyDescent="0.25">
      <c r="A14" s="20"/>
      <c r="B14" s="20" t="s">
        <v>21</v>
      </c>
      <c r="C14" s="20"/>
      <c r="D14" s="20"/>
      <c r="E14" s="20"/>
    </row>
    <row r="15" spans="1:5" x14ac:dyDescent="0.25">
      <c r="A15" s="20"/>
      <c r="B15" s="20" t="s">
        <v>22</v>
      </c>
      <c r="C15" s="20"/>
      <c r="D15" s="20"/>
      <c r="E15" s="20"/>
    </row>
    <row r="16" spans="1:5" x14ac:dyDescent="0.25">
      <c r="A16" s="20"/>
      <c r="B16" s="20" t="s">
        <v>23</v>
      </c>
      <c r="C16" s="20"/>
      <c r="D16" s="20"/>
      <c r="E16" s="20"/>
    </row>
    <row r="17" spans="1:5" x14ac:dyDescent="0.25">
      <c r="A17" s="20"/>
      <c r="B17" s="20" t="s">
        <v>24</v>
      </c>
      <c r="C17" s="20"/>
      <c r="D17" s="20"/>
      <c r="E17" s="20"/>
    </row>
    <row r="18" spans="1:5" x14ac:dyDescent="0.25">
      <c r="A18" s="20"/>
      <c r="B18" s="20" t="s">
        <v>25</v>
      </c>
      <c r="C18" s="20"/>
      <c r="D18" s="20"/>
      <c r="E18" s="20"/>
    </row>
    <row r="19" spans="1:5" x14ac:dyDescent="0.25">
      <c r="A19" s="20"/>
      <c r="B19" s="20" t="s">
        <v>26</v>
      </c>
      <c r="C19" s="20"/>
      <c r="D19" s="20"/>
      <c r="E19" s="20"/>
    </row>
    <row r="20" spans="1:5" x14ac:dyDescent="0.25">
      <c r="A20" s="20"/>
      <c r="B20" s="20" t="s">
        <v>27</v>
      </c>
      <c r="C20" s="20"/>
      <c r="D20" s="20"/>
      <c r="E20" s="20"/>
    </row>
    <row r="21" spans="1:5" x14ac:dyDescent="0.25">
      <c r="A21" s="20"/>
      <c r="B21" s="20" t="s">
        <v>28</v>
      </c>
      <c r="C21" s="20"/>
      <c r="D21" s="20"/>
      <c r="E21" s="20"/>
    </row>
    <row r="22" spans="1:5" x14ac:dyDescent="0.25">
      <c r="A22" s="20"/>
      <c r="B22" s="20" t="s">
        <v>29</v>
      </c>
      <c r="C22" s="20"/>
      <c r="D22" s="20"/>
      <c r="E22" s="20"/>
    </row>
    <row r="23" spans="1:5" x14ac:dyDescent="0.25">
      <c r="A23" s="20"/>
      <c r="B23" s="20" t="s">
        <v>30</v>
      </c>
      <c r="C23" s="20"/>
      <c r="D23" s="20"/>
      <c r="E23" s="20"/>
    </row>
    <row r="24" spans="1:5" x14ac:dyDescent="0.25">
      <c r="A24" s="20"/>
      <c r="B24" s="20" t="s">
        <v>31</v>
      </c>
      <c r="C24" s="20"/>
      <c r="D24" s="20"/>
      <c r="E24" s="20"/>
    </row>
    <row r="25" spans="1:5" x14ac:dyDescent="0.25">
      <c r="A25" s="20"/>
      <c r="B25" s="20" t="s">
        <v>32</v>
      </c>
      <c r="C25" s="20"/>
      <c r="D25" s="20"/>
      <c r="E25" s="20"/>
    </row>
    <row r="26" spans="1:5" x14ac:dyDescent="0.25">
      <c r="A26" s="20"/>
      <c r="B26" s="20" t="s">
        <v>32</v>
      </c>
      <c r="C26" s="20"/>
      <c r="D26" s="20"/>
      <c r="E26" s="20"/>
    </row>
    <row r="27" spans="1:5" x14ac:dyDescent="0.25">
      <c r="A27" s="20"/>
      <c r="B27" s="20" t="s">
        <v>33</v>
      </c>
      <c r="C27" s="20"/>
      <c r="D27" s="20"/>
      <c r="E27" s="20"/>
    </row>
    <row r="28" spans="1:5" x14ac:dyDescent="0.25">
      <c r="A28" s="20"/>
      <c r="B28" s="20" t="s">
        <v>33</v>
      </c>
      <c r="C28" s="20"/>
      <c r="D28" s="20"/>
      <c r="E28" s="20"/>
    </row>
    <row r="29" spans="1:5" x14ac:dyDescent="0.25">
      <c r="A29" s="20"/>
      <c r="B29" s="20" t="s">
        <v>33</v>
      </c>
      <c r="C29" s="20"/>
      <c r="D29" s="20"/>
      <c r="E29" s="20"/>
    </row>
    <row r="30" spans="1:5" x14ac:dyDescent="0.25">
      <c r="A30" s="20"/>
      <c r="B30" s="20" t="s">
        <v>34</v>
      </c>
      <c r="C30" s="20"/>
      <c r="D30" s="20"/>
      <c r="E30" s="20"/>
    </row>
    <row r="31" spans="1:5" x14ac:dyDescent="0.25">
      <c r="A31" s="20"/>
      <c r="B31" s="20" t="s">
        <v>35</v>
      </c>
      <c r="C31" s="20"/>
      <c r="D31" s="20"/>
      <c r="E31" s="20"/>
    </row>
    <row r="32" spans="1:5" x14ac:dyDescent="0.25">
      <c r="A32" s="20"/>
      <c r="B32" s="20" t="s">
        <v>36</v>
      </c>
      <c r="C32" s="20"/>
      <c r="D32" s="20"/>
      <c r="E32" s="20"/>
    </row>
    <row r="33" spans="1:5" x14ac:dyDescent="0.25">
      <c r="A33" s="20"/>
      <c r="B33" s="20" t="s">
        <v>37</v>
      </c>
      <c r="C33" s="20"/>
      <c r="D33" s="20"/>
      <c r="E33" s="20"/>
    </row>
    <row r="34" spans="1:5" x14ac:dyDescent="0.25">
      <c r="A34" s="20"/>
      <c r="B34" s="20" t="s">
        <v>38</v>
      </c>
      <c r="C34" s="20"/>
      <c r="D34" s="20"/>
      <c r="E34" s="20"/>
    </row>
    <row r="35" spans="1:5" x14ac:dyDescent="0.25">
      <c r="A35" s="20"/>
      <c r="B35" s="20" t="s">
        <v>39</v>
      </c>
      <c r="C35" s="20"/>
      <c r="D35" s="20"/>
      <c r="E35" s="20"/>
    </row>
    <row r="36" spans="1:5" x14ac:dyDescent="0.25">
      <c r="A36" s="20"/>
      <c r="B36" s="20" t="s">
        <v>40</v>
      </c>
      <c r="C36" s="20"/>
      <c r="D36" s="20"/>
      <c r="E36" s="20"/>
    </row>
    <row r="37" spans="1:5" x14ac:dyDescent="0.25">
      <c r="A37" s="20"/>
      <c r="B37" s="20" t="s">
        <v>41</v>
      </c>
      <c r="C37" s="20"/>
      <c r="D37" s="20"/>
      <c r="E37" s="20"/>
    </row>
    <row r="38" spans="1:5" x14ac:dyDescent="0.25">
      <c r="A38" s="20"/>
      <c r="B38" s="20" t="s">
        <v>42</v>
      </c>
      <c r="C38" s="20"/>
      <c r="D38" s="20"/>
      <c r="E38" s="20"/>
    </row>
    <row r="39" spans="1:5" x14ac:dyDescent="0.25">
      <c r="A39" s="20"/>
      <c r="B39" s="20" t="s">
        <v>43</v>
      </c>
      <c r="C39" s="20"/>
      <c r="D39" s="20"/>
      <c r="E39" s="20"/>
    </row>
    <row r="40" spans="1:5" x14ac:dyDescent="0.25">
      <c r="A40" s="20"/>
      <c r="B40" s="20" t="s">
        <v>44</v>
      </c>
      <c r="C40" s="20"/>
      <c r="D40" s="20"/>
      <c r="E40" s="20"/>
    </row>
    <row r="41" spans="1:5" x14ac:dyDescent="0.25">
      <c r="A41" s="20"/>
      <c r="B41" s="20" t="s">
        <v>45</v>
      </c>
      <c r="C41" s="20"/>
      <c r="D41" s="20"/>
      <c r="E41" s="20"/>
    </row>
    <row r="42" spans="1:5" x14ac:dyDescent="0.25">
      <c r="A42" s="20"/>
      <c r="B42" s="20" t="s">
        <v>46</v>
      </c>
      <c r="C42" s="20"/>
      <c r="D42" s="20"/>
      <c r="E42" s="20"/>
    </row>
    <row r="43" spans="1:5" x14ac:dyDescent="0.25">
      <c r="A43" s="20"/>
      <c r="B43" s="20" t="s">
        <v>47</v>
      </c>
      <c r="C43" s="20"/>
      <c r="D43" s="20"/>
      <c r="E43" s="20"/>
    </row>
    <row r="44" spans="1:5" x14ac:dyDescent="0.25">
      <c r="A44" s="20"/>
      <c r="B44" s="20" t="s">
        <v>48</v>
      </c>
      <c r="C44" s="20"/>
      <c r="D44" s="20"/>
      <c r="E44" s="20"/>
    </row>
    <row r="45" spans="1:5" x14ac:dyDescent="0.25">
      <c r="A45" s="20"/>
      <c r="B45" s="20" t="s">
        <v>49</v>
      </c>
      <c r="C45" s="20"/>
      <c r="D45" s="20"/>
      <c r="E45" s="20"/>
    </row>
    <row r="46" spans="1:5" x14ac:dyDescent="0.25">
      <c r="A46" s="20"/>
      <c r="B46" s="20" t="s">
        <v>50</v>
      </c>
      <c r="C46" s="20"/>
      <c r="D46" s="20"/>
      <c r="E46" s="20"/>
    </row>
    <row r="47" spans="1:5" x14ac:dyDescent="0.25">
      <c r="A47" s="20"/>
      <c r="B47" s="20" t="s">
        <v>51</v>
      </c>
      <c r="C47" s="20"/>
      <c r="D47" s="20"/>
      <c r="E47" s="20"/>
    </row>
    <row r="48" spans="1:5" x14ac:dyDescent="0.25">
      <c r="A48" s="20"/>
      <c r="B48" s="20" t="s">
        <v>52</v>
      </c>
      <c r="C48" s="20"/>
      <c r="D48" s="20"/>
      <c r="E48" s="20"/>
    </row>
    <row r="49" spans="1:5" x14ac:dyDescent="0.25">
      <c r="A49" s="20"/>
      <c r="B49" s="20" t="s">
        <v>53</v>
      </c>
      <c r="C49" s="20"/>
      <c r="D49" s="20"/>
      <c r="E49" s="20"/>
    </row>
    <row r="50" spans="1:5" s="23" customFormat="1" x14ac:dyDescent="0.25">
      <c r="A50" s="20"/>
      <c r="B50" s="20" t="s">
        <v>53</v>
      </c>
      <c r="C50" s="20"/>
      <c r="D50" s="20"/>
      <c r="E50" s="22"/>
    </row>
    <row r="51" spans="1:5" x14ac:dyDescent="0.25">
      <c r="A51" s="20"/>
      <c r="B51" s="20" t="s">
        <v>54</v>
      </c>
      <c r="C51" s="20"/>
      <c r="D51" s="20"/>
      <c r="E51" s="20"/>
    </row>
    <row r="52" spans="1:5" x14ac:dyDescent="0.25">
      <c r="A52" s="20"/>
      <c r="B52" s="20" t="s">
        <v>55</v>
      </c>
      <c r="C52" s="20"/>
      <c r="D52" s="20"/>
      <c r="E52" s="20"/>
    </row>
    <row r="53" spans="1:5" x14ac:dyDescent="0.25">
      <c r="A53" s="20"/>
      <c r="B53" s="20" t="s">
        <v>56</v>
      </c>
      <c r="C53" s="20"/>
      <c r="D53" s="20"/>
      <c r="E53" s="20"/>
    </row>
    <row r="54" spans="1:5" x14ac:dyDescent="0.25">
      <c r="A54" s="20"/>
      <c r="B54" s="20" t="s">
        <v>57</v>
      </c>
      <c r="C54" s="20"/>
      <c r="D54" s="20"/>
      <c r="E54" s="20"/>
    </row>
    <row r="55" spans="1:5" x14ac:dyDescent="0.25">
      <c r="A55" s="20"/>
      <c r="B55" s="20" t="s">
        <v>58</v>
      </c>
      <c r="C55" s="20"/>
      <c r="D55" s="20"/>
      <c r="E55" s="20"/>
    </row>
    <row r="56" spans="1:5" x14ac:dyDescent="0.25">
      <c r="A56" s="20"/>
      <c r="B56" s="20" t="s">
        <v>59</v>
      </c>
      <c r="C56" s="20"/>
      <c r="D56" s="20"/>
      <c r="E56" s="20"/>
    </row>
    <row r="57" spans="1:5" x14ac:dyDescent="0.25">
      <c r="A57" s="20"/>
      <c r="B57" s="20" t="s">
        <v>60</v>
      </c>
      <c r="C57" s="20"/>
      <c r="D57" s="20"/>
      <c r="E57" s="20"/>
    </row>
    <row r="58" spans="1:5" x14ac:dyDescent="0.25">
      <c r="A58" s="20"/>
      <c r="B58" s="20" t="s">
        <v>61</v>
      </c>
      <c r="C58" s="20"/>
      <c r="D58" s="20"/>
      <c r="E58" s="20"/>
    </row>
    <row r="59" spans="1:5" x14ac:dyDescent="0.25">
      <c r="A59" s="20"/>
      <c r="B59" s="20" t="s">
        <v>62</v>
      </c>
      <c r="C59" s="20"/>
      <c r="D59" s="20"/>
      <c r="E59" s="20"/>
    </row>
    <row r="60" spans="1:5" x14ac:dyDescent="0.25">
      <c r="A60" s="20"/>
      <c r="B60" s="20" t="s">
        <v>63</v>
      </c>
      <c r="C60" s="20"/>
      <c r="D60" s="20"/>
      <c r="E60" s="20"/>
    </row>
    <row r="61" spans="1:5" x14ac:dyDescent="0.25">
      <c r="A61" s="20"/>
      <c r="B61" s="20" t="s">
        <v>63</v>
      </c>
      <c r="C61" s="20"/>
      <c r="D61" s="20"/>
      <c r="E61" s="20"/>
    </row>
    <row r="62" spans="1:5" x14ac:dyDescent="0.25">
      <c r="A62" s="20"/>
      <c r="B62" s="20" t="s">
        <v>64</v>
      </c>
      <c r="C62" s="20"/>
      <c r="D62" s="20"/>
      <c r="E62" s="20"/>
    </row>
    <row r="63" spans="1:5" x14ac:dyDescent="0.25">
      <c r="A63" s="20"/>
      <c r="B63" s="20" t="s">
        <v>64</v>
      </c>
      <c r="C63" s="20"/>
      <c r="D63" s="20"/>
      <c r="E63" s="20"/>
    </row>
    <row r="64" spans="1:5" x14ac:dyDescent="0.25">
      <c r="A64" s="20"/>
      <c r="B64" s="20" t="s">
        <v>63</v>
      </c>
      <c r="C64" s="20"/>
      <c r="D64" s="20"/>
      <c r="E64" s="20"/>
    </row>
    <row r="65" spans="1:5" x14ac:dyDescent="0.25">
      <c r="A65" s="20"/>
      <c r="B65" s="20" t="s">
        <v>65</v>
      </c>
      <c r="C65" s="20"/>
      <c r="D65" s="20"/>
      <c r="E65" s="20"/>
    </row>
  </sheetData>
  <mergeCells count="3">
    <mergeCell ref="A3:D3"/>
    <mergeCell ref="A4:D4"/>
    <mergeCell ref="A5:D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50"/>
  <sheetViews>
    <sheetView showGridLines="0" topLeftCell="A4" workbookViewId="0">
      <selection activeCell="E16" sqref="E16"/>
    </sheetView>
  </sheetViews>
  <sheetFormatPr baseColWidth="10" defaultColWidth="11" defaultRowHeight="15.75" x14ac:dyDescent="0.25"/>
  <cols>
    <col min="1" max="1" width="14" style="1" customWidth="1"/>
    <col min="2" max="2" width="14.25" style="1" customWidth="1"/>
    <col min="3" max="3" width="14.375" style="1" customWidth="1"/>
    <col min="4" max="4" width="11.375" style="1" customWidth="1"/>
    <col min="5" max="7" width="13.625" style="1" customWidth="1"/>
    <col min="8" max="9" width="13.625" style="2" customWidth="1"/>
    <col min="10" max="10" width="13.625" style="1" customWidth="1"/>
    <col min="11" max="12" width="13.625" style="2" customWidth="1"/>
    <col min="13" max="13" width="13.625" style="1" customWidth="1"/>
    <col min="14" max="14" width="13.625" style="2" customWidth="1"/>
    <col min="15" max="15" width="16.25" style="1" customWidth="1"/>
    <col min="16" max="16384" width="11" style="1"/>
  </cols>
  <sheetData>
    <row r="3" spans="1:17" s="3" customFormat="1" x14ac:dyDescent="0.25">
      <c r="A3" s="60" t="s">
        <v>14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7" s="3" customFormat="1" x14ac:dyDescent="0.25">
      <c r="A4" s="60" t="s">
        <v>13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</row>
    <row r="5" spans="1:17" s="3" customFormat="1" x14ac:dyDescent="0.25">
      <c r="A5" s="60" t="s">
        <v>15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</row>
    <row r="6" spans="1:17" ht="16.5" thickBot="1" x14ac:dyDescent="0.3"/>
    <row r="7" spans="1:17" ht="16.5" thickBot="1" x14ac:dyDescent="0.3">
      <c r="G7" s="61" t="s">
        <v>6</v>
      </c>
      <c r="H7" s="62"/>
      <c r="I7" s="63"/>
      <c r="J7" s="61" t="s">
        <v>11</v>
      </c>
      <c r="K7" s="62"/>
      <c r="L7" s="63"/>
      <c r="M7" s="61" t="s">
        <v>4</v>
      </c>
      <c r="N7" s="62"/>
      <c r="O7" s="63"/>
    </row>
    <row r="8" spans="1:17" ht="47.25" x14ac:dyDescent="0.25">
      <c r="A8" s="4" t="s">
        <v>0</v>
      </c>
      <c r="B8" s="4" t="s">
        <v>2</v>
      </c>
      <c r="C8" s="4" t="s">
        <v>1</v>
      </c>
      <c r="D8" s="5" t="s">
        <v>8</v>
      </c>
      <c r="E8" s="5" t="s">
        <v>9</v>
      </c>
      <c r="F8" s="6" t="s">
        <v>10</v>
      </c>
      <c r="G8" s="7" t="s">
        <v>3</v>
      </c>
      <c r="H8" s="8" t="s">
        <v>7</v>
      </c>
      <c r="I8" s="8" t="s">
        <v>5</v>
      </c>
      <c r="J8" s="7" t="s">
        <v>3</v>
      </c>
      <c r="K8" s="8" t="s">
        <v>7</v>
      </c>
      <c r="L8" s="8" t="s">
        <v>5</v>
      </c>
      <c r="M8" s="7" t="s">
        <v>8</v>
      </c>
      <c r="N8" s="8" t="s">
        <v>12</v>
      </c>
      <c r="O8" s="16" t="s">
        <v>5</v>
      </c>
    </row>
    <row r="9" spans="1:17" x14ac:dyDescent="0.25">
      <c r="A9" s="9"/>
      <c r="B9" s="9"/>
      <c r="C9" s="9"/>
      <c r="D9" s="9">
        <v>10</v>
      </c>
      <c r="E9" s="9">
        <v>25</v>
      </c>
      <c r="F9" s="12">
        <f>+D9*E9</f>
        <v>250</v>
      </c>
      <c r="G9" s="9">
        <v>25</v>
      </c>
      <c r="H9" s="10">
        <v>30</v>
      </c>
      <c r="I9" s="12">
        <f>+G9*H9</f>
        <v>750</v>
      </c>
      <c r="J9" s="9">
        <v>5</v>
      </c>
      <c r="K9" s="10">
        <v>25</v>
      </c>
      <c r="L9" s="12">
        <f>+J9*K9</f>
        <v>125</v>
      </c>
      <c r="M9" s="12">
        <f>+D9+G9-J9</f>
        <v>30</v>
      </c>
      <c r="N9" s="12">
        <f>IFERROR(+O9/M9,0)</f>
        <v>29.166666666666668</v>
      </c>
      <c r="O9" s="13">
        <f>+F9+I9-L9</f>
        <v>875</v>
      </c>
    </row>
    <row r="10" spans="1:17" x14ac:dyDescent="0.25">
      <c r="A10" s="9"/>
      <c r="B10" s="9"/>
      <c r="C10" s="9"/>
      <c r="D10" s="9"/>
      <c r="E10" s="9"/>
      <c r="F10" s="12">
        <f t="shared" ref="F10:F49" si="0">+D10*E10</f>
        <v>0</v>
      </c>
      <c r="G10" s="9"/>
      <c r="H10" s="10"/>
      <c r="I10" s="12">
        <f t="shared" ref="I10:I49" si="1">+G10*H10</f>
        <v>0</v>
      </c>
      <c r="J10" s="9"/>
      <c r="K10" s="10">
        <v>5</v>
      </c>
      <c r="L10" s="12">
        <f t="shared" ref="L10:L49" si="2">+J10*K10</f>
        <v>0</v>
      </c>
      <c r="M10" s="12">
        <f t="shared" ref="M10:M49" si="3">+D10+G10-J10</f>
        <v>0</v>
      </c>
      <c r="N10" s="12">
        <f t="shared" ref="N10:N49" si="4">IFERROR(+O10/M10,0)</f>
        <v>0</v>
      </c>
      <c r="O10" s="13">
        <f t="shared" ref="O10:O49" si="5">+F10+I10-L10</f>
        <v>0</v>
      </c>
    </row>
    <row r="11" spans="1:17" x14ac:dyDescent="0.25">
      <c r="A11" s="9"/>
      <c r="B11" s="9"/>
      <c r="C11" s="9"/>
      <c r="D11" s="9"/>
      <c r="E11" s="9"/>
      <c r="F11" s="12">
        <f t="shared" si="0"/>
        <v>0</v>
      </c>
      <c r="G11" s="9"/>
      <c r="H11" s="10"/>
      <c r="I11" s="12">
        <f t="shared" si="1"/>
        <v>0</v>
      </c>
      <c r="J11" s="9"/>
      <c r="K11" s="10"/>
      <c r="L11" s="12">
        <f t="shared" si="2"/>
        <v>0</v>
      </c>
      <c r="M11" s="12">
        <f t="shared" si="3"/>
        <v>0</v>
      </c>
      <c r="N11" s="12">
        <f t="shared" si="4"/>
        <v>0</v>
      </c>
      <c r="O11" s="13">
        <f t="shared" si="5"/>
        <v>0</v>
      </c>
    </row>
    <row r="12" spans="1:17" x14ac:dyDescent="0.25">
      <c r="A12" s="9"/>
      <c r="B12" s="9"/>
      <c r="C12" s="9"/>
      <c r="D12" s="9"/>
      <c r="E12" s="9"/>
      <c r="F12" s="12">
        <f t="shared" si="0"/>
        <v>0</v>
      </c>
      <c r="G12" s="9"/>
      <c r="H12" s="10"/>
      <c r="I12" s="12">
        <f t="shared" si="1"/>
        <v>0</v>
      </c>
      <c r="J12" s="9"/>
      <c r="K12" s="10"/>
      <c r="L12" s="12">
        <f t="shared" si="2"/>
        <v>0</v>
      </c>
      <c r="M12" s="12">
        <f t="shared" si="3"/>
        <v>0</v>
      </c>
      <c r="N12" s="12">
        <f t="shared" si="4"/>
        <v>0</v>
      </c>
      <c r="O12" s="13">
        <f t="shared" si="5"/>
        <v>0</v>
      </c>
      <c r="Q12" s="11"/>
    </row>
    <row r="13" spans="1:17" x14ac:dyDescent="0.25">
      <c r="A13" s="9"/>
      <c r="B13" s="9"/>
      <c r="C13" s="9"/>
      <c r="D13" s="9"/>
      <c r="E13" s="9"/>
      <c r="F13" s="12">
        <f t="shared" si="0"/>
        <v>0</v>
      </c>
      <c r="G13" s="9"/>
      <c r="H13" s="10"/>
      <c r="I13" s="12">
        <f t="shared" si="1"/>
        <v>0</v>
      </c>
      <c r="J13" s="9"/>
      <c r="K13" s="10"/>
      <c r="L13" s="12">
        <f t="shared" si="2"/>
        <v>0</v>
      </c>
      <c r="M13" s="12">
        <f t="shared" si="3"/>
        <v>0</v>
      </c>
      <c r="N13" s="12">
        <f t="shared" si="4"/>
        <v>0</v>
      </c>
      <c r="O13" s="13">
        <f t="shared" si="5"/>
        <v>0</v>
      </c>
    </row>
    <row r="14" spans="1:17" x14ac:dyDescent="0.25">
      <c r="A14" s="9"/>
      <c r="B14" s="9"/>
      <c r="C14" s="9"/>
      <c r="D14" s="9"/>
      <c r="E14" s="9"/>
      <c r="F14" s="12">
        <f t="shared" si="0"/>
        <v>0</v>
      </c>
      <c r="G14" s="9"/>
      <c r="H14" s="10"/>
      <c r="I14" s="12">
        <f t="shared" si="1"/>
        <v>0</v>
      </c>
      <c r="J14" s="9"/>
      <c r="K14" s="10"/>
      <c r="L14" s="12">
        <f t="shared" si="2"/>
        <v>0</v>
      </c>
      <c r="M14" s="12">
        <f t="shared" si="3"/>
        <v>0</v>
      </c>
      <c r="N14" s="12">
        <f t="shared" si="4"/>
        <v>0</v>
      </c>
      <c r="O14" s="13">
        <f t="shared" si="5"/>
        <v>0</v>
      </c>
    </row>
    <row r="15" spans="1:17" x14ac:dyDescent="0.25">
      <c r="A15" s="9"/>
      <c r="B15" s="9"/>
      <c r="C15" s="9"/>
      <c r="D15" s="9"/>
      <c r="E15" s="9"/>
      <c r="F15" s="12">
        <f t="shared" si="0"/>
        <v>0</v>
      </c>
      <c r="G15" s="9"/>
      <c r="H15" s="10"/>
      <c r="I15" s="12">
        <f t="shared" si="1"/>
        <v>0</v>
      </c>
      <c r="J15" s="9"/>
      <c r="K15" s="10"/>
      <c r="L15" s="12">
        <f t="shared" si="2"/>
        <v>0</v>
      </c>
      <c r="M15" s="12">
        <f t="shared" si="3"/>
        <v>0</v>
      </c>
      <c r="N15" s="12">
        <f t="shared" si="4"/>
        <v>0</v>
      </c>
      <c r="O15" s="13">
        <f t="shared" si="5"/>
        <v>0</v>
      </c>
    </row>
    <row r="16" spans="1:17" x14ac:dyDescent="0.25">
      <c r="A16" s="9"/>
      <c r="B16" s="9"/>
      <c r="C16" s="9"/>
      <c r="D16" s="9"/>
      <c r="E16" s="9"/>
      <c r="F16" s="12">
        <f t="shared" si="0"/>
        <v>0</v>
      </c>
      <c r="G16" s="9"/>
      <c r="H16" s="10"/>
      <c r="I16" s="12">
        <f t="shared" si="1"/>
        <v>0</v>
      </c>
      <c r="J16" s="9"/>
      <c r="K16" s="10"/>
      <c r="L16" s="12">
        <f t="shared" si="2"/>
        <v>0</v>
      </c>
      <c r="M16" s="12">
        <f t="shared" si="3"/>
        <v>0</v>
      </c>
      <c r="N16" s="12">
        <f t="shared" si="4"/>
        <v>0</v>
      </c>
      <c r="O16" s="13">
        <f t="shared" si="5"/>
        <v>0</v>
      </c>
    </row>
    <row r="17" spans="1:15" x14ac:dyDescent="0.25">
      <c r="A17" s="9"/>
      <c r="B17" s="9"/>
      <c r="C17" s="9"/>
      <c r="D17" s="9"/>
      <c r="E17" s="9"/>
      <c r="F17" s="12">
        <f t="shared" si="0"/>
        <v>0</v>
      </c>
      <c r="G17" s="9"/>
      <c r="H17" s="10"/>
      <c r="I17" s="12">
        <f t="shared" si="1"/>
        <v>0</v>
      </c>
      <c r="J17" s="9"/>
      <c r="K17" s="10"/>
      <c r="L17" s="12">
        <f t="shared" si="2"/>
        <v>0</v>
      </c>
      <c r="M17" s="12">
        <f t="shared" si="3"/>
        <v>0</v>
      </c>
      <c r="N17" s="12">
        <f t="shared" si="4"/>
        <v>0</v>
      </c>
      <c r="O17" s="13">
        <f t="shared" si="5"/>
        <v>0</v>
      </c>
    </row>
    <row r="18" spans="1:15" x14ac:dyDescent="0.25">
      <c r="A18" s="9"/>
      <c r="B18" s="9"/>
      <c r="C18" s="9"/>
      <c r="D18" s="9"/>
      <c r="E18" s="9"/>
      <c r="F18" s="12">
        <f t="shared" si="0"/>
        <v>0</v>
      </c>
      <c r="G18" s="9"/>
      <c r="H18" s="10"/>
      <c r="I18" s="12">
        <f t="shared" si="1"/>
        <v>0</v>
      </c>
      <c r="J18" s="9"/>
      <c r="K18" s="10"/>
      <c r="L18" s="12">
        <f t="shared" si="2"/>
        <v>0</v>
      </c>
      <c r="M18" s="12">
        <f t="shared" si="3"/>
        <v>0</v>
      </c>
      <c r="N18" s="12">
        <f t="shared" si="4"/>
        <v>0</v>
      </c>
      <c r="O18" s="13">
        <f t="shared" si="5"/>
        <v>0</v>
      </c>
    </row>
    <row r="19" spans="1:15" x14ac:dyDescent="0.25">
      <c r="A19" s="9"/>
      <c r="B19" s="9"/>
      <c r="C19" s="9"/>
      <c r="D19" s="9"/>
      <c r="E19" s="9"/>
      <c r="F19" s="12">
        <f t="shared" si="0"/>
        <v>0</v>
      </c>
      <c r="G19" s="9"/>
      <c r="H19" s="10"/>
      <c r="I19" s="12">
        <f t="shared" si="1"/>
        <v>0</v>
      </c>
      <c r="J19" s="9"/>
      <c r="K19" s="10"/>
      <c r="L19" s="12">
        <f t="shared" si="2"/>
        <v>0</v>
      </c>
      <c r="M19" s="12">
        <f t="shared" si="3"/>
        <v>0</v>
      </c>
      <c r="N19" s="12">
        <f t="shared" si="4"/>
        <v>0</v>
      </c>
      <c r="O19" s="13">
        <f t="shared" si="5"/>
        <v>0</v>
      </c>
    </row>
    <row r="20" spans="1:15" x14ac:dyDescent="0.25">
      <c r="A20" s="9"/>
      <c r="B20" s="9"/>
      <c r="C20" s="9"/>
      <c r="D20" s="9"/>
      <c r="E20" s="9"/>
      <c r="F20" s="12">
        <f t="shared" si="0"/>
        <v>0</v>
      </c>
      <c r="G20" s="9"/>
      <c r="H20" s="10"/>
      <c r="I20" s="12">
        <f t="shared" si="1"/>
        <v>0</v>
      </c>
      <c r="J20" s="9"/>
      <c r="K20" s="10"/>
      <c r="L20" s="12">
        <f t="shared" si="2"/>
        <v>0</v>
      </c>
      <c r="M20" s="12">
        <f t="shared" si="3"/>
        <v>0</v>
      </c>
      <c r="N20" s="12">
        <f t="shared" si="4"/>
        <v>0</v>
      </c>
      <c r="O20" s="13">
        <f t="shared" si="5"/>
        <v>0</v>
      </c>
    </row>
    <row r="21" spans="1:15" x14ac:dyDescent="0.25">
      <c r="A21" s="9"/>
      <c r="B21" s="9"/>
      <c r="C21" s="9"/>
      <c r="D21" s="9"/>
      <c r="E21" s="9"/>
      <c r="F21" s="12">
        <f t="shared" si="0"/>
        <v>0</v>
      </c>
      <c r="G21" s="9"/>
      <c r="H21" s="10"/>
      <c r="I21" s="12">
        <f t="shared" si="1"/>
        <v>0</v>
      </c>
      <c r="J21" s="9"/>
      <c r="K21" s="10"/>
      <c r="L21" s="12">
        <f t="shared" si="2"/>
        <v>0</v>
      </c>
      <c r="M21" s="12">
        <f t="shared" si="3"/>
        <v>0</v>
      </c>
      <c r="N21" s="12">
        <f t="shared" si="4"/>
        <v>0</v>
      </c>
      <c r="O21" s="13">
        <f t="shared" si="5"/>
        <v>0</v>
      </c>
    </row>
    <row r="22" spans="1:15" x14ac:dyDescent="0.25">
      <c r="A22" s="9"/>
      <c r="B22" s="9"/>
      <c r="C22" s="9"/>
      <c r="D22" s="9"/>
      <c r="E22" s="9"/>
      <c r="F22" s="12">
        <f t="shared" si="0"/>
        <v>0</v>
      </c>
      <c r="G22" s="9"/>
      <c r="H22" s="10"/>
      <c r="I22" s="12">
        <f t="shared" si="1"/>
        <v>0</v>
      </c>
      <c r="J22" s="9"/>
      <c r="K22" s="10"/>
      <c r="L22" s="12">
        <f t="shared" si="2"/>
        <v>0</v>
      </c>
      <c r="M22" s="12">
        <f t="shared" si="3"/>
        <v>0</v>
      </c>
      <c r="N22" s="12">
        <f t="shared" si="4"/>
        <v>0</v>
      </c>
      <c r="O22" s="13">
        <f t="shared" si="5"/>
        <v>0</v>
      </c>
    </row>
    <row r="23" spans="1:15" x14ac:dyDescent="0.25">
      <c r="A23" s="9"/>
      <c r="B23" s="9"/>
      <c r="C23" s="9"/>
      <c r="D23" s="9"/>
      <c r="E23" s="9"/>
      <c r="F23" s="12">
        <f t="shared" si="0"/>
        <v>0</v>
      </c>
      <c r="G23" s="9"/>
      <c r="H23" s="10"/>
      <c r="I23" s="12">
        <f t="shared" si="1"/>
        <v>0</v>
      </c>
      <c r="J23" s="9"/>
      <c r="K23" s="10"/>
      <c r="L23" s="12">
        <f t="shared" si="2"/>
        <v>0</v>
      </c>
      <c r="M23" s="12">
        <f t="shared" si="3"/>
        <v>0</v>
      </c>
      <c r="N23" s="12">
        <f t="shared" si="4"/>
        <v>0</v>
      </c>
      <c r="O23" s="13">
        <f t="shared" si="5"/>
        <v>0</v>
      </c>
    </row>
    <row r="24" spans="1:15" x14ac:dyDescent="0.25">
      <c r="A24" s="9"/>
      <c r="B24" s="9"/>
      <c r="C24" s="9"/>
      <c r="D24" s="9"/>
      <c r="E24" s="9"/>
      <c r="F24" s="12">
        <f t="shared" si="0"/>
        <v>0</v>
      </c>
      <c r="G24" s="9"/>
      <c r="H24" s="10"/>
      <c r="I24" s="12">
        <f t="shared" si="1"/>
        <v>0</v>
      </c>
      <c r="J24" s="9"/>
      <c r="K24" s="10"/>
      <c r="L24" s="12">
        <f t="shared" si="2"/>
        <v>0</v>
      </c>
      <c r="M24" s="12">
        <f t="shared" si="3"/>
        <v>0</v>
      </c>
      <c r="N24" s="12">
        <f t="shared" si="4"/>
        <v>0</v>
      </c>
      <c r="O24" s="13">
        <f t="shared" si="5"/>
        <v>0</v>
      </c>
    </row>
    <row r="25" spans="1:15" x14ac:dyDescent="0.25">
      <c r="A25" s="9"/>
      <c r="B25" s="9"/>
      <c r="C25" s="9"/>
      <c r="D25" s="9"/>
      <c r="E25" s="9"/>
      <c r="F25" s="12">
        <f t="shared" si="0"/>
        <v>0</v>
      </c>
      <c r="G25" s="9"/>
      <c r="H25" s="10"/>
      <c r="I25" s="12">
        <f t="shared" si="1"/>
        <v>0</v>
      </c>
      <c r="J25" s="9"/>
      <c r="K25" s="10"/>
      <c r="L25" s="12">
        <f t="shared" si="2"/>
        <v>0</v>
      </c>
      <c r="M25" s="12">
        <f t="shared" si="3"/>
        <v>0</v>
      </c>
      <c r="N25" s="12">
        <f t="shared" si="4"/>
        <v>0</v>
      </c>
      <c r="O25" s="13">
        <f t="shared" si="5"/>
        <v>0</v>
      </c>
    </row>
    <row r="26" spans="1:15" x14ac:dyDescent="0.25">
      <c r="A26" s="9"/>
      <c r="B26" s="9"/>
      <c r="C26" s="9"/>
      <c r="D26" s="9"/>
      <c r="E26" s="9"/>
      <c r="F26" s="12">
        <f t="shared" si="0"/>
        <v>0</v>
      </c>
      <c r="G26" s="9"/>
      <c r="H26" s="10"/>
      <c r="I26" s="12">
        <f t="shared" si="1"/>
        <v>0</v>
      </c>
      <c r="J26" s="9"/>
      <c r="K26" s="10"/>
      <c r="L26" s="12">
        <f t="shared" si="2"/>
        <v>0</v>
      </c>
      <c r="M26" s="12">
        <f t="shared" si="3"/>
        <v>0</v>
      </c>
      <c r="N26" s="12">
        <f t="shared" si="4"/>
        <v>0</v>
      </c>
      <c r="O26" s="13">
        <f t="shared" si="5"/>
        <v>0</v>
      </c>
    </row>
    <row r="27" spans="1:15" x14ac:dyDescent="0.25">
      <c r="A27" s="9"/>
      <c r="B27" s="9"/>
      <c r="C27" s="9"/>
      <c r="D27" s="9"/>
      <c r="E27" s="9"/>
      <c r="F27" s="12">
        <f t="shared" si="0"/>
        <v>0</v>
      </c>
      <c r="G27" s="9"/>
      <c r="H27" s="10"/>
      <c r="I27" s="12">
        <f t="shared" si="1"/>
        <v>0</v>
      </c>
      <c r="J27" s="9"/>
      <c r="K27" s="10"/>
      <c r="L27" s="12">
        <f t="shared" si="2"/>
        <v>0</v>
      </c>
      <c r="M27" s="12">
        <f t="shared" si="3"/>
        <v>0</v>
      </c>
      <c r="N27" s="12">
        <f t="shared" si="4"/>
        <v>0</v>
      </c>
      <c r="O27" s="13">
        <f t="shared" si="5"/>
        <v>0</v>
      </c>
    </row>
    <row r="28" spans="1:15" x14ac:dyDescent="0.25">
      <c r="A28" s="9"/>
      <c r="B28" s="9"/>
      <c r="C28" s="9"/>
      <c r="D28" s="9"/>
      <c r="E28" s="9"/>
      <c r="F28" s="12">
        <f t="shared" si="0"/>
        <v>0</v>
      </c>
      <c r="G28" s="9"/>
      <c r="H28" s="10"/>
      <c r="I28" s="12">
        <f t="shared" si="1"/>
        <v>0</v>
      </c>
      <c r="J28" s="9"/>
      <c r="K28" s="10"/>
      <c r="L28" s="12">
        <f t="shared" si="2"/>
        <v>0</v>
      </c>
      <c r="M28" s="12">
        <f t="shared" si="3"/>
        <v>0</v>
      </c>
      <c r="N28" s="12">
        <f t="shared" si="4"/>
        <v>0</v>
      </c>
      <c r="O28" s="13">
        <f t="shared" si="5"/>
        <v>0</v>
      </c>
    </row>
    <row r="29" spans="1:15" x14ac:dyDescent="0.25">
      <c r="A29" s="9"/>
      <c r="B29" s="9"/>
      <c r="C29" s="9"/>
      <c r="D29" s="9"/>
      <c r="E29" s="9"/>
      <c r="F29" s="12">
        <f t="shared" si="0"/>
        <v>0</v>
      </c>
      <c r="G29" s="9"/>
      <c r="H29" s="10"/>
      <c r="I29" s="12">
        <f t="shared" si="1"/>
        <v>0</v>
      </c>
      <c r="J29" s="9"/>
      <c r="K29" s="10"/>
      <c r="L29" s="12">
        <f t="shared" si="2"/>
        <v>0</v>
      </c>
      <c r="M29" s="12">
        <f t="shared" si="3"/>
        <v>0</v>
      </c>
      <c r="N29" s="12">
        <f t="shared" si="4"/>
        <v>0</v>
      </c>
      <c r="O29" s="13">
        <f t="shared" si="5"/>
        <v>0</v>
      </c>
    </row>
    <row r="30" spans="1:15" x14ac:dyDescent="0.25">
      <c r="A30" s="9"/>
      <c r="B30" s="9"/>
      <c r="C30" s="9"/>
      <c r="D30" s="9"/>
      <c r="E30" s="9"/>
      <c r="F30" s="12">
        <f t="shared" si="0"/>
        <v>0</v>
      </c>
      <c r="G30" s="9"/>
      <c r="H30" s="10"/>
      <c r="I30" s="12">
        <f t="shared" si="1"/>
        <v>0</v>
      </c>
      <c r="J30" s="9"/>
      <c r="K30" s="10"/>
      <c r="L30" s="12">
        <f t="shared" si="2"/>
        <v>0</v>
      </c>
      <c r="M30" s="12">
        <f t="shared" si="3"/>
        <v>0</v>
      </c>
      <c r="N30" s="12">
        <f t="shared" si="4"/>
        <v>0</v>
      </c>
      <c r="O30" s="13">
        <f t="shared" si="5"/>
        <v>0</v>
      </c>
    </row>
    <row r="31" spans="1:15" x14ac:dyDescent="0.25">
      <c r="A31" s="9"/>
      <c r="B31" s="9"/>
      <c r="C31" s="9"/>
      <c r="D31" s="9"/>
      <c r="E31" s="9"/>
      <c r="F31" s="12">
        <f t="shared" si="0"/>
        <v>0</v>
      </c>
      <c r="G31" s="9"/>
      <c r="H31" s="10"/>
      <c r="I31" s="12">
        <f t="shared" si="1"/>
        <v>0</v>
      </c>
      <c r="J31" s="9"/>
      <c r="K31" s="10"/>
      <c r="L31" s="12">
        <f t="shared" si="2"/>
        <v>0</v>
      </c>
      <c r="M31" s="12">
        <f t="shared" si="3"/>
        <v>0</v>
      </c>
      <c r="N31" s="12">
        <f t="shared" si="4"/>
        <v>0</v>
      </c>
      <c r="O31" s="13">
        <f t="shared" si="5"/>
        <v>0</v>
      </c>
    </row>
    <row r="32" spans="1:15" x14ac:dyDescent="0.25">
      <c r="A32" s="9"/>
      <c r="B32" s="9"/>
      <c r="C32" s="9"/>
      <c r="D32" s="9"/>
      <c r="E32" s="9"/>
      <c r="F32" s="12">
        <f t="shared" si="0"/>
        <v>0</v>
      </c>
      <c r="G32" s="9"/>
      <c r="H32" s="10"/>
      <c r="I32" s="12">
        <f t="shared" si="1"/>
        <v>0</v>
      </c>
      <c r="J32" s="9"/>
      <c r="K32" s="10"/>
      <c r="L32" s="12">
        <f t="shared" si="2"/>
        <v>0</v>
      </c>
      <c r="M32" s="12">
        <f t="shared" si="3"/>
        <v>0</v>
      </c>
      <c r="N32" s="12">
        <f t="shared" si="4"/>
        <v>0</v>
      </c>
      <c r="O32" s="13">
        <f t="shared" si="5"/>
        <v>0</v>
      </c>
    </row>
    <row r="33" spans="1:15" x14ac:dyDescent="0.25">
      <c r="A33" s="9"/>
      <c r="B33" s="9"/>
      <c r="C33" s="9"/>
      <c r="D33" s="9"/>
      <c r="E33" s="9"/>
      <c r="F33" s="12">
        <f t="shared" si="0"/>
        <v>0</v>
      </c>
      <c r="G33" s="9"/>
      <c r="H33" s="10"/>
      <c r="I33" s="12">
        <f t="shared" si="1"/>
        <v>0</v>
      </c>
      <c r="J33" s="9"/>
      <c r="K33" s="10"/>
      <c r="L33" s="12">
        <f t="shared" si="2"/>
        <v>0</v>
      </c>
      <c r="M33" s="12">
        <f t="shared" si="3"/>
        <v>0</v>
      </c>
      <c r="N33" s="12">
        <f t="shared" si="4"/>
        <v>0</v>
      </c>
      <c r="O33" s="13">
        <f t="shared" si="5"/>
        <v>0</v>
      </c>
    </row>
    <row r="34" spans="1:15" x14ac:dyDescent="0.25">
      <c r="A34" s="9"/>
      <c r="B34" s="9"/>
      <c r="C34" s="9"/>
      <c r="D34" s="9"/>
      <c r="E34" s="9"/>
      <c r="F34" s="12">
        <f t="shared" si="0"/>
        <v>0</v>
      </c>
      <c r="G34" s="9"/>
      <c r="H34" s="10"/>
      <c r="I34" s="12">
        <f t="shared" si="1"/>
        <v>0</v>
      </c>
      <c r="J34" s="9"/>
      <c r="K34" s="10"/>
      <c r="L34" s="12">
        <f t="shared" si="2"/>
        <v>0</v>
      </c>
      <c r="M34" s="12">
        <f t="shared" si="3"/>
        <v>0</v>
      </c>
      <c r="N34" s="12">
        <f t="shared" si="4"/>
        <v>0</v>
      </c>
      <c r="O34" s="13">
        <f t="shared" si="5"/>
        <v>0</v>
      </c>
    </row>
    <row r="35" spans="1:15" x14ac:dyDescent="0.25">
      <c r="A35" s="9"/>
      <c r="B35" s="9"/>
      <c r="C35" s="9"/>
      <c r="D35" s="9"/>
      <c r="E35" s="9"/>
      <c r="F35" s="12">
        <f t="shared" si="0"/>
        <v>0</v>
      </c>
      <c r="G35" s="9"/>
      <c r="H35" s="10"/>
      <c r="I35" s="12">
        <f t="shared" si="1"/>
        <v>0</v>
      </c>
      <c r="J35" s="9"/>
      <c r="K35" s="10"/>
      <c r="L35" s="12">
        <f t="shared" si="2"/>
        <v>0</v>
      </c>
      <c r="M35" s="12">
        <f t="shared" si="3"/>
        <v>0</v>
      </c>
      <c r="N35" s="12">
        <f t="shared" si="4"/>
        <v>0</v>
      </c>
      <c r="O35" s="13">
        <f t="shared" si="5"/>
        <v>0</v>
      </c>
    </row>
    <row r="36" spans="1:15" x14ac:dyDescent="0.25">
      <c r="A36" s="9"/>
      <c r="B36" s="9"/>
      <c r="C36" s="9"/>
      <c r="D36" s="9"/>
      <c r="E36" s="9"/>
      <c r="F36" s="12">
        <f t="shared" si="0"/>
        <v>0</v>
      </c>
      <c r="G36" s="9"/>
      <c r="H36" s="10"/>
      <c r="I36" s="12">
        <f t="shared" si="1"/>
        <v>0</v>
      </c>
      <c r="J36" s="9"/>
      <c r="K36" s="10"/>
      <c r="L36" s="12">
        <f t="shared" si="2"/>
        <v>0</v>
      </c>
      <c r="M36" s="12">
        <f t="shared" si="3"/>
        <v>0</v>
      </c>
      <c r="N36" s="12">
        <f t="shared" si="4"/>
        <v>0</v>
      </c>
      <c r="O36" s="13">
        <f t="shared" si="5"/>
        <v>0</v>
      </c>
    </row>
    <row r="37" spans="1:15" x14ac:dyDescent="0.25">
      <c r="A37" s="9"/>
      <c r="B37" s="9"/>
      <c r="C37" s="9"/>
      <c r="D37" s="9"/>
      <c r="E37" s="9"/>
      <c r="F37" s="12">
        <f t="shared" si="0"/>
        <v>0</v>
      </c>
      <c r="G37" s="9"/>
      <c r="H37" s="10"/>
      <c r="I37" s="12">
        <f t="shared" si="1"/>
        <v>0</v>
      </c>
      <c r="J37" s="9"/>
      <c r="K37" s="10"/>
      <c r="L37" s="12">
        <f t="shared" si="2"/>
        <v>0</v>
      </c>
      <c r="M37" s="12">
        <f t="shared" si="3"/>
        <v>0</v>
      </c>
      <c r="N37" s="12">
        <f t="shared" si="4"/>
        <v>0</v>
      </c>
      <c r="O37" s="13">
        <f t="shared" si="5"/>
        <v>0</v>
      </c>
    </row>
    <row r="38" spans="1:15" x14ac:dyDescent="0.25">
      <c r="A38" s="9"/>
      <c r="B38" s="9"/>
      <c r="C38" s="9"/>
      <c r="D38" s="9"/>
      <c r="E38" s="9"/>
      <c r="F38" s="12">
        <f t="shared" si="0"/>
        <v>0</v>
      </c>
      <c r="G38" s="9"/>
      <c r="H38" s="10"/>
      <c r="I38" s="12">
        <f t="shared" si="1"/>
        <v>0</v>
      </c>
      <c r="J38" s="9"/>
      <c r="K38" s="10"/>
      <c r="L38" s="12">
        <f t="shared" si="2"/>
        <v>0</v>
      </c>
      <c r="M38" s="12">
        <f t="shared" si="3"/>
        <v>0</v>
      </c>
      <c r="N38" s="12">
        <f t="shared" si="4"/>
        <v>0</v>
      </c>
      <c r="O38" s="13">
        <f t="shared" si="5"/>
        <v>0</v>
      </c>
    </row>
    <row r="39" spans="1:15" x14ac:dyDescent="0.25">
      <c r="A39" s="9"/>
      <c r="B39" s="9"/>
      <c r="C39" s="9"/>
      <c r="D39" s="9"/>
      <c r="E39" s="9"/>
      <c r="F39" s="12">
        <f t="shared" si="0"/>
        <v>0</v>
      </c>
      <c r="G39" s="9"/>
      <c r="H39" s="10"/>
      <c r="I39" s="12">
        <f t="shared" si="1"/>
        <v>0</v>
      </c>
      <c r="J39" s="9"/>
      <c r="K39" s="10"/>
      <c r="L39" s="12">
        <f t="shared" si="2"/>
        <v>0</v>
      </c>
      <c r="M39" s="12">
        <f t="shared" si="3"/>
        <v>0</v>
      </c>
      <c r="N39" s="12">
        <f t="shared" si="4"/>
        <v>0</v>
      </c>
      <c r="O39" s="13">
        <f t="shared" si="5"/>
        <v>0</v>
      </c>
    </row>
    <row r="40" spans="1:15" x14ac:dyDescent="0.25">
      <c r="A40" s="9"/>
      <c r="B40" s="9"/>
      <c r="C40" s="9"/>
      <c r="D40" s="9"/>
      <c r="E40" s="9"/>
      <c r="F40" s="12">
        <f t="shared" si="0"/>
        <v>0</v>
      </c>
      <c r="G40" s="9"/>
      <c r="H40" s="10"/>
      <c r="I40" s="12">
        <f t="shared" si="1"/>
        <v>0</v>
      </c>
      <c r="J40" s="9"/>
      <c r="K40" s="10"/>
      <c r="L40" s="12">
        <f t="shared" si="2"/>
        <v>0</v>
      </c>
      <c r="M40" s="12">
        <f t="shared" si="3"/>
        <v>0</v>
      </c>
      <c r="N40" s="12">
        <f t="shared" si="4"/>
        <v>0</v>
      </c>
      <c r="O40" s="13">
        <f t="shared" si="5"/>
        <v>0</v>
      </c>
    </row>
    <row r="41" spans="1:15" x14ac:dyDescent="0.25">
      <c r="A41" s="9"/>
      <c r="B41" s="9"/>
      <c r="C41" s="9"/>
      <c r="D41" s="9"/>
      <c r="E41" s="9"/>
      <c r="F41" s="12">
        <f t="shared" si="0"/>
        <v>0</v>
      </c>
      <c r="G41" s="9"/>
      <c r="H41" s="10"/>
      <c r="I41" s="12">
        <f t="shared" si="1"/>
        <v>0</v>
      </c>
      <c r="J41" s="9"/>
      <c r="K41" s="10"/>
      <c r="L41" s="12">
        <f t="shared" si="2"/>
        <v>0</v>
      </c>
      <c r="M41" s="12">
        <f t="shared" si="3"/>
        <v>0</v>
      </c>
      <c r="N41" s="12">
        <f t="shared" si="4"/>
        <v>0</v>
      </c>
      <c r="O41" s="13">
        <f t="shared" si="5"/>
        <v>0</v>
      </c>
    </row>
    <row r="42" spans="1:15" x14ac:dyDescent="0.25">
      <c r="A42" s="9"/>
      <c r="B42" s="9"/>
      <c r="C42" s="9"/>
      <c r="D42" s="9"/>
      <c r="E42" s="9"/>
      <c r="F42" s="12">
        <f t="shared" si="0"/>
        <v>0</v>
      </c>
      <c r="G42" s="9"/>
      <c r="H42" s="10"/>
      <c r="I42" s="12">
        <f t="shared" si="1"/>
        <v>0</v>
      </c>
      <c r="J42" s="9"/>
      <c r="K42" s="10"/>
      <c r="L42" s="12">
        <f t="shared" si="2"/>
        <v>0</v>
      </c>
      <c r="M42" s="12">
        <f t="shared" si="3"/>
        <v>0</v>
      </c>
      <c r="N42" s="12">
        <f t="shared" si="4"/>
        <v>0</v>
      </c>
      <c r="O42" s="13">
        <f t="shared" si="5"/>
        <v>0</v>
      </c>
    </row>
    <row r="43" spans="1:15" x14ac:dyDescent="0.25">
      <c r="A43" s="9"/>
      <c r="B43" s="9"/>
      <c r="C43" s="9"/>
      <c r="D43" s="9"/>
      <c r="E43" s="9"/>
      <c r="F43" s="12">
        <f t="shared" si="0"/>
        <v>0</v>
      </c>
      <c r="G43" s="9"/>
      <c r="H43" s="10"/>
      <c r="I43" s="12">
        <f t="shared" si="1"/>
        <v>0</v>
      </c>
      <c r="J43" s="9"/>
      <c r="K43" s="10"/>
      <c r="L43" s="12">
        <f t="shared" si="2"/>
        <v>0</v>
      </c>
      <c r="M43" s="12">
        <f t="shared" si="3"/>
        <v>0</v>
      </c>
      <c r="N43" s="12">
        <f t="shared" si="4"/>
        <v>0</v>
      </c>
      <c r="O43" s="13">
        <f t="shared" si="5"/>
        <v>0</v>
      </c>
    </row>
    <row r="44" spans="1:15" x14ac:dyDescent="0.25">
      <c r="A44" s="9"/>
      <c r="B44" s="9"/>
      <c r="C44" s="9"/>
      <c r="D44" s="9"/>
      <c r="E44" s="9"/>
      <c r="F44" s="12">
        <f t="shared" si="0"/>
        <v>0</v>
      </c>
      <c r="G44" s="9"/>
      <c r="H44" s="10"/>
      <c r="I44" s="12">
        <f t="shared" si="1"/>
        <v>0</v>
      </c>
      <c r="J44" s="9"/>
      <c r="K44" s="10"/>
      <c r="L44" s="12">
        <f t="shared" si="2"/>
        <v>0</v>
      </c>
      <c r="M44" s="12">
        <f t="shared" si="3"/>
        <v>0</v>
      </c>
      <c r="N44" s="12">
        <f t="shared" si="4"/>
        <v>0</v>
      </c>
      <c r="O44" s="13">
        <f t="shared" si="5"/>
        <v>0</v>
      </c>
    </row>
    <row r="45" spans="1:15" x14ac:dyDescent="0.25">
      <c r="A45" s="9"/>
      <c r="B45" s="9"/>
      <c r="C45" s="9"/>
      <c r="D45" s="9"/>
      <c r="E45" s="9"/>
      <c r="F45" s="12">
        <f t="shared" si="0"/>
        <v>0</v>
      </c>
      <c r="G45" s="9"/>
      <c r="H45" s="10"/>
      <c r="I45" s="12">
        <f t="shared" si="1"/>
        <v>0</v>
      </c>
      <c r="J45" s="9"/>
      <c r="K45" s="10"/>
      <c r="L45" s="12">
        <f t="shared" si="2"/>
        <v>0</v>
      </c>
      <c r="M45" s="12">
        <f t="shared" si="3"/>
        <v>0</v>
      </c>
      <c r="N45" s="12">
        <f t="shared" si="4"/>
        <v>0</v>
      </c>
      <c r="O45" s="13">
        <f t="shared" si="5"/>
        <v>0</v>
      </c>
    </row>
    <row r="46" spans="1:15" x14ac:dyDescent="0.25">
      <c r="A46" s="9"/>
      <c r="B46" s="9"/>
      <c r="C46" s="9"/>
      <c r="D46" s="9"/>
      <c r="E46" s="9"/>
      <c r="F46" s="12">
        <f t="shared" si="0"/>
        <v>0</v>
      </c>
      <c r="G46" s="9"/>
      <c r="H46" s="10"/>
      <c r="I46" s="12">
        <f t="shared" si="1"/>
        <v>0</v>
      </c>
      <c r="J46" s="9"/>
      <c r="K46" s="10"/>
      <c r="L46" s="12">
        <f t="shared" si="2"/>
        <v>0</v>
      </c>
      <c r="M46" s="12">
        <f t="shared" si="3"/>
        <v>0</v>
      </c>
      <c r="N46" s="12">
        <f t="shared" si="4"/>
        <v>0</v>
      </c>
      <c r="O46" s="13">
        <f t="shared" si="5"/>
        <v>0</v>
      </c>
    </row>
    <row r="47" spans="1:15" x14ac:dyDescent="0.25">
      <c r="A47" s="9"/>
      <c r="B47" s="9"/>
      <c r="C47" s="9"/>
      <c r="D47" s="9"/>
      <c r="E47" s="9"/>
      <c r="F47" s="12">
        <f t="shared" si="0"/>
        <v>0</v>
      </c>
      <c r="G47" s="9"/>
      <c r="H47" s="10"/>
      <c r="I47" s="12">
        <f t="shared" si="1"/>
        <v>0</v>
      </c>
      <c r="J47" s="9"/>
      <c r="K47" s="10"/>
      <c r="L47" s="12">
        <f t="shared" si="2"/>
        <v>0</v>
      </c>
      <c r="M47" s="12">
        <f t="shared" si="3"/>
        <v>0</v>
      </c>
      <c r="N47" s="12">
        <f t="shared" si="4"/>
        <v>0</v>
      </c>
      <c r="O47" s="13">
        <f t="shared" si="5"/>
        <v>0</v>
      </c>
    </row>
    <row r="48" spans="1:15" x14ac:dyDescent="0.25">
      <c r="A48" s="9"/>
      <c r="B48" s="9"/>
      <c r="C48" s="9"/>
      <c r="D48" s="9"/>
      <c r="E48" s="9"/>
      <c r="F48" s="12">
        <f t="shared" si="0"/>
        <v>0</v>
      </c>
      <c r="G48" s="9"/>
      <c r="H48" s="10"/>
      <c r="I48" s="12">
        <f t="shared" si="1"/>
        <v>0</v>
      </c>
      <c r="J48" s="9"/>
      <c r="K48" s="10"/>
      <c r="L48" s="12">
        <f t="shared" si="2"/>
        <v>0</v>
      </c>
      <c r="M48" s="12">
        <f t="shared" si="3"/>
        <v>0</v>
      </c>
      <c r="N48" s="12">
        <f t="shared" si="4"/>
        <v>0</v>
      </c>
      <c r="O48" s="13">
        <f t="shared" si="5"/>
        <v>0</v>
      </c>
    </row>
    <row r="49" spans="1:15" x14ac:dyDescent="0.25">
      <c r="A49" s="9"/>
      <c r="B49" s="9"/>
      <c r="C49" s="9"/>
      <c r="D49" s="9"/>
      <c r="E49" s="9"/>
      <c r="F49" s="12">
        <f t="shared" si="0"/>
        <v>0</v>
      </c>
      <c r="G49" s="9"/>
      <c r="H49" s="10"/>
      <c r="I49" s="12">
        <f t="shared" si="1"/>
        <v>0</v>
      </c>
      <c r="J49" s="9"/>
      <c r="K49" s="10"/>
      <c r="L49" s="12">
        <f t="shared" si="2"/>
        <v>0</v>
      </c>
      <c r="M49" s="12">
        <f t="shared" si="3"/>
        <v>0</v>
      </c>
      <c r="N49" s="12">
        <f t="shared" si="4"/>
        <v>0</v>
      </c>
      <c r="O49" s="13">
        <f t="shared" si="5"/>
        <v>0</v>
      </c>
    </row>
    <row r="50" spans="1:15" s="15" customFormat="1" x14ac:dyDescent="0.25">
      <c r="F50" s="14">
        <f>SUM(F9:F49)</f>
        <v>250</v>
      </c>
      <c r="I50" s="14">
        <f>SUM(I9:I49)</f>
        <v>750</v>
      </c>
      <c r="L50" s="14">
        <f>SUM(L9:L49)</f>
        <v>125</v>
      </c>
      <c r="M50" s="14"/>
      <c r="N50" s="14"/>
      <c r="O50" s="14">
        <f>SUM(O9:O49)</f>
        <v>875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G7:I7"/>
    <mergeCell ref="J7:L7"/>
    <mergeCell ref="A4:O4"/>
    <mergeCell ref="A3:O3"/>
    <mergeCell ref="M7:O7"/>
    <mergeCell ref="A5:O5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51"/>
  <sheetViews>
    <sheetView showGridLines="0" workbookViewId="0">
      <selection activeCell="E14" sqref="E14"/>
    </sheetView>
  </sheetViews>
  <sheetFormatPr baseColWidth="10" defaultColWidth="11" defaultRowHeight="15.75" x14ac:dyDescent="0.25"/>
  <cols>
    <col min="1" max="1" width="19" style="1" customWidth="1"/>
    <col min="2" max="2" width="14.25" style="1" customWidth="1"/>
    <col min="3" max="3" width="14.375" style="1" customWidth="1"/>
    <col min="4" max="4" width="11.375" style="1" customWidth="1"/>
    <col min="5" max="7" width="13.625" style="1" customWidth="1"/>
    <col min="8" max="9" width="13.625" style="2" customWidth="1"/>
    <col min="10" max="10" width="13.625" style="1" customWidth="1"/>
    <col min="11" max="12" width="13.625" style="2" customWidth="1"/>
    <col min="13" max="13" width="13.625" style="1" customWidth="1"/>
    <col min="14" max="14" width="13.625" style="2" customWidth="1"/>
    <col min="15" max="15" width="16.25" style="1" customWidth="1"/>
    <col min="16" max="16384" width="11" style="1"/>
  </cols>
  <sheetData>
    <row r="3" spans="1:17" s="3" customFormat="1" x14ac:dyDescent="0.25">
      <c r="A3" s="60" t="s">
        <v>14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7" s="3" customFormat="1" x14ac:dyDescent="0.25">
      <c r="A4" s="60" t="s">
        <v>13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</row>
    <row r="5" spans="1:17" s="3" customFormat="1" x14ac:dyDescent="0.25">
      <c r="A5" s="60" t="s">
        <v>15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</row>
    <row r="6" spans="1:17" ht="16.5" thickBot="1" x14ac:dyDescent="0.3"/>
    <row r="7" spans="1:17" ht="16.5" thickBot="1" x14ac:dyDescent="0.3">
      <c r="G7" s="61" t="s">
        <v>6</v>
      </c>
      <c r="H7" s="62"/>
      <c r="I7" s="63"/>
      <c r="J7" s="61" t="s">
        <v>11</v>
      </c>
      <c r="K7" s="62"/>
      <c r="L7" s="63"/>
      <c r="M7" s="61" t="s">
        <v>4</v>
      </c>
      <c r="N7" s="62"/>
      <c r="O7" s="63"/>
    </row>
    <row r="8" spans="1:17" ht="47.25" x14ac:dyDescent="0.25">
      <c r="A8" s="4" t="s">
        <v>0</v>
      </c>
      <c r="B8" s="4" t="s">
        <v>2</v>
      </c>
      <c r="C8" s="4" t="s">
        <v>1</v>
      </c>
      <c r="D8" s="5" t="s">
        <v>8</v>
      </c>
      <c r="E8" s="5" t="s">
        <v>9</v>
      </c>
      <c r="F8" s="6" t="s">
        <v>10</v>
      </c>
      <c r="G8" s="7" t="s">
        <v>3</v>
      </c>
      <c r="H8" s="8" t="s">
        <v>7</v>
      </c>
      <c r="I8" s="8" t="s">
        <v>5</v>
      </c>
      <c r="J8" s="7" t="s">
        <v>3</v>
      </c>
      <c r="K8" s="8" t="s">
        <v>7</v>
      </c>
      <c r="L8" s="8" t="s">
        <v>5</v>
      </c>
      <c r="M8" s="7" t="s">
        <v>8</v>
      </c>
      <c r="N8" s="8" t="s">
        <v>12</v>
      </c>
      <c r="O8" s="16" t="s">
        <v>5</v>
      </c>
    </row>
    <row r="9" spans="1:17" x14ac:dyDescent="0.25">
      <c r="A9" s="9"/>
      <c r="B9" s="9"/>
      <c r="C9" s="9"/>
      <c r="D9" s="9">
        <v>10</v>
      </c>
      <c r="E9" s="9">
        <v>25</v>
      </c>
      <c r="F9" s="12">
        <f>+D9*E9</f>
        <v>250</v>
      </c>
      <c r="G9" s="9">
        <v>25</v>
      </c>
      <c r="H9" s="10">
        <v>30</v>
      </c>
      <c r="I9" s="12">
        <f>+G9*H9</f>
        <v>750</v>
      </c>
      <c r="J9" s="9">
        <v>5</v>
      </c>
      <c r="K9" s="10">
        <v>25</v>
      </c>
      <c r="L9" s="12">
        <f>+J9*K9</f>
        <v>125</v>
      </c>
      <c r="M9" s="12">
        <f>+D9+G9-J9</f>
        <v>30</v>
      </c>
      <c r="N9" s="12">
        <f>IFERROR(+O9/M9,0)</f>
        <v>29.166666666666668</v>
      </c>
      <c r="O9" s="13">
        <f>+F9+I9-L9</f>
        <v>875</v>
      </c>
    </row>
    <row r="10" spans="1:17" x14ac:dyDescent="0.25">
      <c r="A10" s="9"/>
      <c r="B10" s="9"/>
      <c r="C10" s="9"/>
      <c r="D10" s="9"/>
      <c r="E10" s="9"/>
      <c r="F10" s="12">
        <f t="shared" ref="F10:F50" si="0">+D10*E10</f>
        <v>0</v>
      </c>
      <c r="G10" s="9"/>
      <c r="H10" s="10"/>
      <c r="I10" s="12">
        <f t="shared" ref="I10:I50" si="1">+G10*H10</f>
        <v>0</v>
      </c>
      <c r="J10" s="9"/>
      <c r="K10" s="10">
        <v>5</v>
      </c>
      <c r="L10" s="12">
        <f t="shared" ref="L10:L50" si="2">+J10*K10</f>
        <v>0</v>
      </c>
      <c r="M10" s="12">
        <f t="shared" ref="M10:M50" si="3">+D10+G10-J10</f>
        <v>0</v>
      </c>
      <c r="N10" s="12">
        <f>IFERROR(+O10/M10,0)</f>
        <v>0</v>
      </c>
      <c r="O10" s="13">
        <f t="shared" ref="O10:O50" si="4">+F10+I10-L10</f>
        <v>0</v>
      </c>
    </row>
    <row r="11" spans="1:17" x14ac:dyDescent="0.25">
      <c r="A11" s="9"/>
      <c r="B11" s="9"/>
      <c r="C11" s="9"/>
      <c r="D11" s="9"/>
      <c r="E11" s="9"/>
      <c r="F11" s="12">
        <f t="shared" si="0"/>
        <v>0</v>
      </c>
      <c r="G11" s="9"/>
      <c r="H11" s="10"/>
      <c r="I11" s="12">
        <f t="shared" si="1"/>
        <v>0</v>
      </c>
      <c r="J11" s="9"/>
      <c r="K11" s="10"/>
      <c r="L11" s="12">
        <f t="shared" si="2"/>
        <v>0</v>
      </c>
      <c r="M11" s="12">
        <f t="shared" si="3"/>
        <v>0</v>
      </c>
      <c r="N11" s="12">
        <f t="shared" ref="N11:N50" si="5">IFERROR(+O11/M11,0)</f>
        <v>0</v>
      </c>
      <c r="O11" s="13">
        <f t="shared" si="4"/>
        <v>0</v>
      </c>
    </row>
    <row r="12" spans="1:17" x14ac:dyDescent="0.25">
      <c r="A12" s="9"/>
      <c r="B12" s="9"/>
      <c r="C12" s="9"/>
      <c r="D12" s="9"/>
      <c r="E12" s="9"/>
      <c r="F12" s="12">
        <f t="shared" si="0"/>
        <v>0</v>
      </c>
      <c r="G12" s="9"/>
      <c r="H12" s="10"/>
      <c r="I12" s="12">
        <f t="shared" si="1"/>
        <v>0</v>
      </c>
      <c r="J12" s="9"/>
      <c r="K12" s="10"/>
      <c r="L12" s="12">
        <f t="shared" si="2"/>
        <v>0</v>
      </c>
      <c r="M12" s="12">
        <f t="shared" si="3"/>
        <v>0</v>
      </c>
      <c r="N12" s="12">
        <f t="shared" si="5"/>
        <v>0</v>
      </c>
      <c r="O12" s="13">
        <f t="shared" si="4"/>
        <v>0</v>
      </c>
      <c r="Q12" s="11"/>
    </row>
    <row r="13" spans="1:17" x14ac:dyDescent="0.25">
      <c r="A13" s="9"/>
      <c r="B13" s="9"/>
      <c r="C13" s="9"/>
      <c r="D13" s="9"/>
      <c r="E13" s="9"/>
      <c r="F13" s="12">
        <f t="shared" si="0"/>
        <v>0</v>
      </c>
      <c r="G13" s="9"/>
      <c r="H13" s="10"/>
      <c r="I13" s="12">
        <f t="shared" si="1"/>
        <v>0</v>
      </c>
      <c r="J13" s="9"/>
      <c r="K13" s="10"/>
      <c r="L13" s="12">
        <f t="shared" si="2"/>
        <v>0</v>
      </c>
      <c r="M13" s="12">
        <f t="shared" si="3"/>
        <v>0</v>
      </c>
      <c r="N13" s="12">
        <f t="shared" si="5"/>
        <v>0</v>
      </c>
      <c r="O13" s="13">
        <f t="shared" si="4"/>
        <v>0</v>
      </c>
    </row>
    <row r="14" spans="1:17" x14ac:dyDescent="0.25">
      <c r="A14" s="9"/>
      <c r="B14" s="9"/>
      <c r="C14" s="9"/>
      <c r="D14" s="9"/>
      <c r="E14" s="9"/>
      <c r="F14" s="12">
        <f t="shared" si="0"/>
        <v>0</v>
      </c>
      <c r="G14" s="9"/>
      <c r="H14" s="10"/>
      <c r="I14" s="12">
        <f t="shared" si="1"/>
        <v>0</v>
      </c>
      <c r="J14" s="9"/>
      <c r="K14" s="10"/>
      <c r="L14" s="12">
        <f t="shared" si="2"/>
        <v>0</v>
      </c>
      <c r="M14" s="12">
        <f t="shared" si="3"/>
        <v>0</v>
      </c>
      <c r="N14" s="12">
        <f t="shared" si="5"/>
        <v>0</v>
      </c>
      <c r="O14" s="13">
        <f t="shared" si="4"/>
        <v>0</v>
      </c>
    </row>
    <row r="15" spans="1:17" x14ac:dyDescent="0.25">
      <c r="A15" s="9"/>
      <c r="B15" s="9"/>
      <c r="C15" s="9"/>
      <c r="D15" s="9"/>
      <c r="E15" s="9"/>
      <c r="F15" s="12">
        <f t="shared" si="0"/>
        <v>0</v>
      </c>
      <c r="G15" s="9"/>
      <c r="H15" s="10"/>
      <c r="I15" s="12">
        <f t="shared" si="1"/>
        <v>0</v>
      </c>
      <c r="J15" s="9"/>
      <c r="K15" s="10"/>
      <c r="L15" s="12">
        <f t="shared" si="2"/>
        <v>0</v>
      </c>
      <c r="M15" s="12">
        <f t="shared" si="3"/>
        <v>0</v>
      </c>
      <c r="N15" s="12">
        <f t="shared" si="5"/>
        <v>0</v>
      </c>
      <c r="O15" s="13">
        <f t="shared" si="4"/>
        <v>0</v>
      </c>
    </row>
    <row r="16" spans="1:17" x14ac:dyDescent="0.25">
      <c r="A16" s="9"/>
      <c r="B16" s="9"/>
      <c r="C16" s="9"/>
      <c r="D16" s="9"/>
      <c r="E16" s="9"/>
      <c r="F16" s="12">
        <f t="shared" si="0"/>
        <v>0</v>
      </c>
      <c r="G16" s="9"/>
      <c r="H16" s="10"/>
      <c r="I16" s="12">
        <f t="shared" si="1"/>
        <v>0</v>
      </c>
      <c r="J16" s="9"/>
      <c r="K16" s="10"/>
      <c r="L16" s="12">
        <f t="shared" si="2"/>
        <v>0</v>
      </c>
      <c r="M16" s="12">
        <f t="shared" si="3"/>
        <v>0</v>
      </c>
      <c r="N16" s="12">
        <f t="shared" si="5"/>
        <v>0</v>
      </c>
      <c r="O16" s="13">
        <f t="shared" si="4"/>
        <v>0</v>
      </c>
    </row>
    <row r="17" spans="1:15" x14ac:dyDescent="0.25">
      <c r="A17" s="9"/>
      <c r="B17" s="9"/>
      <c r="C17" s="9"/>
      <c r="D17" s="9"/>
      <c r="E17" s="9"/>
      <c r="F17" s="12">
        <f t="shared" si="0"/>
        <v>0</v>
      </c>
      <c r="G17" s="9"/>
      <c r="H17" s="10"/>
      <c r="I17" s="12">
        <f t="shared" si="1"/>
        <v>0</v>
      </c>
      <c r="J17" s="9"/>
      <c r="K17" s="10"/>
      <c r="L17" s="12">
        <f t="shared" si="2"/>
        <v>0</v>
      </c>
      <c r="M17" s="12">
        <f t="shared" si="3"/>
        <v>0</v>
      </c>
      <c r="N17" s="12">
        <f t="shared" si="5"/>
        <v>0</v>
      </c>
      <c r="O17" s="13">
        <f t="shared" si="4"/>
        <v>0</v>
      </c>
    </row>
    <row r="18" spans="1:15" x14ac:dyDescent="0.25">
      <c r="A18" s="9"/>
      <c r="B18" s="9"/>
      <c r="C18" s="9"/>
      <c r="D18" s="9"/>
      <c r="E18" s="9"/>
      <c r="F18" s="12">
        <f t="shared" si="0"/>
        <v>0</v>
      </c>
      <c r="G18" s="9"/>
      <c r="H18" s="10"/>
      <c r="I18" s="12">
        <f t="shared" si="1"/>
        <v>0</v>
      </c>
      <c r="J18" s="9"/>
      <c r="K18" s="10"/>
      <c r="L18" s="12">
        <f t="shared" si="2"/>
        <v>0</v>
      </c>
      <c r="M18" s="12">
        <f t="shared" si="3"/>
        <v>0</v>
      </c>
      <c r="N18" s="12">
        <f t="shared" si="5"/>
        <v>0</v>
      </c>
      <c r="O18" s="13">
        <f t="shared" si="4"/>
        <v>0</v>
      </c>
    </row>
    <row r="19" spans="1:15" x14ac:dyDescent="0.25">
      <c r="A19" s="9"/>
      <c r="B19" s="9"/>
      <c r="C19" s="9"/>
      <c r="D19" s="9"/>
      <c r="E19" s="9"/>
      <c r="F19" s="12">
        <f t="shared" si="0"/>
        <v>0</v>
      </c>
      <c r="G19" s="9"/>
      <c r="H19" s="10"/>
      <c r="I19" s="12">
        <f t="shared" si="1"/>
        <v>0</v>
      </c>
      <c r="J19" s="9"/>
      <c r="K19" s="10"/>
      <c r="L19" s="12">
        <f t="shared" si="2"/>
        <v>0</v>
      </c>
      <c r="M19" s="12">
        <f t="shared" si="3"/>
        <v>0</v>
      </c>
      <c r="N19" s="12">
        <f t="shared" si="5"/>
        <v>0</v>
      </c>
      <c r="O19" s="13">
        <f t="shared" si="4"/>
        <v>0</v>
      </c>
    </row>
    <row r="20" spans="1:15" x14ac:dyDescent="0.25">
      <c r="A20" s="9"/>
      <c r="B20" s="9"/>
      <c r="C20" s="9"/>
      <c r="D20" s="9"/>
      <c r="E20" s="9"/>
      <c r="F20" s="12">
        <f t="shared" si="0"/>
        <v>0</v>
      </c>
      <c r="G20" s="9"/>
      <c r="H20" s="10"/>
      <c r="I20" s="12">
        <f t="shared" si="1"/>
        <v>0</v>
      </c>
      <c r="J20" s="9"/>
      <c r="K20" s="10"/>
      <c r="L20" s="12">
        <f t="shared" si="2"/>
        <v>0</v>
      </c>
      <c r="M20" s="12">
        <f t="shared" si="3"/>
        <v>0</v>
      </c>
      <c r="N20" s="12">
        <f t="shared" si="5"/>
        <v>0</v>
      </c>
      <c r="O20" s="13">
        <f t="shared" si="4"/>
        <v>0</v>
      </c>
    </row>
    <row r="21" spans="1:15" x14ac:dyDescent="0.25">
      <c r="A21" s="9"/>
      <c r="B21" s="9"/>
      <c r="C21" s="9"/>
      <c r="D21" s="9"/>
      <c r="E21" s="9"/>
      <c r="F21" s="12">
        <f>+D21*E21</f>
        <v>0</v>
      </c>
      <c r="G21" s="9"/>
      <c r="H21" s="10"/>
      <c r="I21" s="12">
        <f t="shared" si="1"/>
        <v>0</v>
      </c>
      <c r="J21" s="9"/>
      <c r="K21" s="10"/>
      <c r="L21" s="12">
        <f t="shared" si="2"/>
        <v>0</v>
      </c>
      <c r="M21" s="12">
        <f t="shared" si="3"/>
        <v>0</v>
      </c>
      <c r="N21" s="12">
        <f t="shared" si="5"/>
        <v>0</v>
      </c>
      <c r="O21" s="13">
        <f t="shared" si="4"/>
        <v>0</v>
      </c>
    </row>
    <row r="22" spans="1:15" x14ac:dyDescent="0.25">
      <c r="A22" s="9"/>
      <c r="B22" s="9"/>
      <c r="C22" s="9"/>
      <c r="D22" s="9"/>
      <c r="E22" s="9"/>
      <c r="F22" s="12">
        <f>+D22*E22</f>
        <v>0</v>
      </c>
      <c r="G22" s="9"/>
      <c r="H22" s="10"/>
      <c r="I22" s="12">
        <f t="shared" si="1"/>
        <v>0</v>
      </c>
      <c r="J22" s="9"/>
      <c r="K22" s="10"/>
      <c r="L22" s="12"/>
      <c r="M22" s="12"/>
      <c r="N22" s="12"/>
      <c r="O22" s="13"/>
    </row>
    <row r="23" spans="1:15" x14ac:dyDescent="0.25">
      <c r="A23" s="9"/>
      <c r="B23" s="9"/>
      <c r="C23" s="9"/>
      <c r="D23" s="9"/>
      <c r="E23" s="9"/>
      <c r="F23" s="12">
        <f t="shared" si="0"/>
        <v>0</v>
      </c>
      <c r="G23" s="9"/>
      <c r="H23" s="10"/>
      <c r="I23" s="12">
        <f t="shared" si="1"/>
        <v>0</v>
      </c>
      <c r="J23" s="9"/>
      <c r="K23" s="10"/>
      <c r="L23" s="12">
        <f t="shared" si="2"/>
        <v>0</v>
      </c>
      <c r="M23" s="12">
        <f t="shared" si="3"/>
        <v>0</v>
      </c>
      <c r="N23" s="12">
        <f t="shared" si="5"/>
        <v>0</v>
      </c>
      <c r="O23" s="13">
        <f t="shared" si="4"/>
        <v>0</v>
      </c>
    </row>
    <row r="24" spans="1:15" x14ac:dyDescent="0.25">
      <c r="A24" s="9"/>
      <c r="B24" s="9"/>
      <c r="C24" s="9"/>
      <c r="D24" s="9"/>
      <c r="E24" s="9"/>
      <c r="F24" s="12">
        <f t="shared" si="0"/>
        <v>0</v>
      </c>
      <c r="G24" s="9"/>
      <c r="H24" s="10"/>
      <c r="I24" s="12">
        <f t="shared" si="1"/>
        <v>0</v>
      </c>
      <c r="J24" s="9"/>
      <c r="K24" s="10"/>
      <c r="L24" s="12">
        <f t="shared" si="2"/>
        <v>0</v>
      </c>
      <c r="M24" s="12">
        <f t="shared" si="3"/>
        <v>0</v>
      </c>
      <c r="N24" s="12">
        <f t="shared" si="5"/>
        <v>0</v>
      </c>
      <c r="O24" s="13">
        <f t="shared" si="4"/>
        <v>0</v>
      </c>
    </row>
    <row r="25" spans="1:15" x14ac:dyDescent="0.25">
      <c r="A25" s="9"/>
      <c r="B25" s="9"/>
      <c r="C25" s="9"/>
      <c r="D25" s="9"/>
      <c r="E25" s="9"/>
      <c r="F25" s="12">
        <f t="shared" si="0"/>
        <v>0</v>
      </c>
      <c r="G25" s="9"/>
      <c r="H25" s="10"/>
      <c r="I25" s="12">
        <f t="shared" si="1"/>
        <v>0</v>
      </c>
      <c r="J25" s="9"/>
      <c r="K25" s="10"/>
      <c r="L25" s="12">
        <f t="shared" si="2"/>
        <v>0</v>
      </c>
      <c r="M25" s="12">
        <f t="shared" si="3"/>
        <v>0</v>
      </c>
      <c r="N25" s="12">
        <f t="shared" si="5"/>
        <v>0</v>
      </c>
      <c r="O25" s="13">
        <f t="shared" si="4"/>
        <v>0</v>
      </c>
    </row>
    <row r="26" spans="1:15" x14ac:dyDescent="0.25">
      <c r="A26" s="9"/>
      <c r="B26" s="9"/>
      <c r="C26" s="9"/>
      <c r="D26" s="9"/>
      <c r="E26" s="9"/>
      <c r="F26" s="12">
        <f t="shared" si="0"/>
        <v>0</v>
      </c>
      <c r="G26" s="9"/>
      <c r="H26" s="10"/>
      <c r="I26" s="12">
        <f t="shared" si="1"/>
        <v>0</v>
      </c>
      <c r="J26" s="9"/>
      <c r="K26" s="10"/>
      <c r="L26" s="12">
        <f t="shared" si="2"/>
        <v>0</v>
      </c>
      <c r="M26" s="12">
        <f t="shared" si="3"/>
        <v>0</v>
      </c>
      <c r="N26" s="12">
        <f t="shared" si="5"/>
        <v>0</v>
      </c>
      <c r="O26" s="13">
        <f t="shared" si="4"/>
        <v>0</v>
      </c>
    </row>
    <row r="27" spans="1:15" x14ac:dyDescent="0.25">
      <c r="A27" s="9"/>
      <c r="B27" s="9"/>
      <c r="C27" s="9"/>
      <c r="D27" s="9"/>
      <c r="E27" s="9"/>
      <c r="F27" s="12">
        <f t="shared" si="0"/>
        <v>0</v>
      </c>
      <c r="G27" s="9"/>
      <c r="H27" s="10"/>
      <c r="I27" s="12">
        <f t="shared" si="1"/>
        <v>0</v>
      </c>
      <c r="J27" s="9"/>
      <c r="K27" s="10"/>
      <c r="L27" s="12">
        <f t="shared" si="2"/>
        <v>0</v>
      </c>
      <c r="M27" s="12">
        <f t="shared" si="3"/>
        <v>0</v>
      </c>
      <c r="N27" s="12">
        <f t="shared" si="5"/>
        <v>0</v>
      </c>
      <c r="O27" s="13">
        <f t="shared" si="4"/>
        <v>0</v>
      </c>
    </row>
    <row r="28" spans="1:15" x14ac:dyDescent="0.25">
      <c r="A28" s="9"/>
      <c r="B28" s="9"/>
      <c r="C28" s="9"/>
      <c r="D28" s="9"/>
      <c r="E28" s="9"/>
      <c r="F28" s="12">
        <f t="shared" si="0"/>
        <v>0</v>
      </c>
      <c r="G28" s="9"/>
      <c r="H28" s="10"/>
      <c r="I28" s="12">
        <f t="shared" si="1"/>
        <v>0</v>
      </c>
      <c r="J28" s="9"/>
      <c r="K28" s="10"/>
      <c r="L28" s="12">
        <f t="shared" si="2"/>
        <v>0</v>
      </c>
      <c r="M28" s="12">
        <f t="shared" si="3"/>
        <v>0</v>
      </c>
      <c r="N28" s="12">
        <f t="shared" si="5"/>
        <v>0</v>
      </c>
      <c r="O28" s="13">
        <f t="shared" si="4"/>
        <v>0</v>
      </c>
    </row>
    <row r="29" spans="1:15" x14ac:dyDescent="0.25">
      <c r="A29" s="9"/>
      <c r="B29" s="9"/>
      <c r="C29" s="9"/>
      <c r="D29" s="9"/>
      <c r="E29" s="9"/>
      <c r="F29" s="12">
        <f t="shared" si="0"/>
        <v>0</v>
      </c>
      <c r="G29" s="9"/>
      <c r="H29" s="10"/>
      <c r="I29" s="12">
        <f t="shared" si="1"/>
        <v>0</v>
      </c>
      <c r="J29" s="9"/>
      <c r="K29" s="10"/>
      <c r="L29" s="12">
        <f t="shared" si="2"/>
        <v>0</v>
      </c>
      <c r="M29" s="12">
        <f t="shared" si="3"/>
        <v>0</v>
      </c>
      <c r="N29" s="12">
        <f t="shared" si="5"/>
        <v>0</v>
      </c>
      <c r="O29" s="13">
        <f t="shared" si="4"/>
        <v>0</v>
      </c>
    </row>
    <row r="30" spans="1:15" x14ac:dyDescent="0.25">
      <c r="A30" s="9"/>
      <c r="B30" s="9"/>
      <c r="C30" s="9"/>
      <c r="D30" s="9"/>
      <c r="E30" s="9"/>
      <c r="F30" s="12">
        <f t="shared" si="0"/>
        <v>0</v>
      </c>
      <c r="G30" s="9"/>
      <c r="H30" s="10"/>
      <c r="I30" s="12">
        <f t="shared" si="1"/>
        <v>0</v>
      </c>
      <c r="J30" s="9"/>
      <c r="K30" s="10"/>
      <c r="L30" s="12">
        <f t="shared" si="2"/>
        <v>0</v>
      </c>
      <c r="M30" s="12">
        <f t="shared" si="3"/>
        <v>0</v>
      </c>
      <c r="N30" s="12">
        <f t="shared" si="5"/>
        <v>0</v>
      </c>
      <c r="O30" s="13">
        <f t="shared" si="4"/>
        <v>0</v>
      </c>
    </row>
    <row r="31" spans="1:15" x14ac:dyDescent="0.25">
      <c r="A31" s="9"/>
      <c r="B31" s="9"/>
      <c r="C31" s="9"/>
      <c r="D31" s="9"/>
      <c r="E31" s="9"/>
      <c r="F31" s="12">
        <f t="shared" si="0"/>
        <v>0</v>
      </c>
      <c r="G31" s="9"/>
      <c r="H31" s="10"/>
      <c r="I31" s="12">
        <f t="shared" si="1"/>
        <v>0</v>
      </c>
      <c r="J31" s="9"/>
      <c r="K31" s="10"/>
      <c r="L31" s="12">
        <f t="shared" si="2"/>
        <v>0</v>
      </c>
      <c r="M31" s="12">
        <f t="shared" si="3"/>
        <v>0</v>
      </c>
      <c r="N31" s="12">
        <f t="shared" si="5"/>
        <v>0</v>
      </c>
      <c r="O31" s="13">
        <f t="shared" si="4"/>
        <v>0</v>
      </c>
    </row>
    <row r="32" spans="1:15" x14ac:dyDescent="0.25">
      <c r="A32" s="9"/>
      <c r="B32" s="9"/>
      <c r="C32" s="9"/>
      <c r="D32" s="9"/>
      <c r="E32" s="9"/>
      <c r="F32" s="12">
        <f t="shared" si="0"/>
        <v>0</v>
      </c>
      <c r="G32" s="9"/>
      <c r="H32" s="10"/>
      <c r="I32" s="12">
        <f t="shared" si="1"/>
        <v>0</v>
      </c>
      <c r="J32" s="9"/>
      <c r="K32" s="10"/>
      <c r="L32" s="12">
        <f t="shared" si="2"/>
        <v>0</v>
      </c>
      <c r="M32" s="12">
        <f t="shared" si="3"/>
        <v>0</v>
      </c>
      <c r="N32" s="12">
        <f t="shared" si="5"/>
        <v>0</v>
      </c>
      <c r="O32" s="13">
        <f t="shared" si="4"/>
        <v>0</v>
      </c>
    </row>
    <row r="33" spans="1:15" x14ac:dyDescent="0.25">
      <c r="A33" s="9"/>
      <c r="B33" s="9"/>
      <c r="C33" s="9"/>
      <c r="D33" s="9"/>
      <c r="E33" s="9"/>
      <c r="F33" s="12">
        <f t="shared" si="0"/>
        <v>0</v>
      </c>
      <c r="G33" s="9"/>
      <c r="H33" s="10"/>
      <c r="I33" s="12">
        <f t="shared" si="1"/>
        <v>0</v>
      </c>
      <c r="J33" s="9"/>
      <c r="K33" s="10"/>
      <c r="L33" s="12">
        <f t="shared" si="2"/>
        <v>0</v>
      </c>
      <c r="M33" s="12">
        <f t="shared" si="3"/>
        <v>0</v>
      </c>
      <c r="N33" s="12">
        <f t="shared" si="5"/>
        <v>0</v>
      </c>
      <c r="O33" s="13">
        <f t="shared" si="4"/>
        <v>0</v>
      </c>
    </row>
    <row r="34" spans="1:15" x14ac:dyDescent="0.25">
      <c r="A34" s="9"/>
      <c r="B34" s="9"/>
      <c r="C34" s="9"/>
      <c r="D34" s="9"/>
      <c r="E34" s="9"/>
      <c r="F34" s="12">
        <f t="shared" si="0"/>
        <v>0</v>
      </c>
      <c r="G34" s="9"/>
      <c r="H34" s="10"/>
      <c r="I34" s="12">
        <f t="shared" si="1"/>
        <v>0</v>
      </c>
      <c r="J34" s="9"/>
      <c r="K34" s="10"/>
      <c r="L34" s="12">
        <f t="shared" si="2"/>
        <v>0</v>
      </c>
      <c r="M34" s="12">
        <f t="shared" si="3"/>
        <v>0</v>
      </c>
      <c r="N34" s="12">
        <f t="shared" si="5"/>
        <v>0</v>
      </c>
      <c r="O34" s="13">
        <f t="shared" si="4"/>
        <v>0</v>
      </c>
    </row>
    <row r="35" spans="1:15" x14ac:dyDescent="0.25">
      <c r="A35" s="9"/>
      <c r="B35" s="9"/>
      <c r="C35" s="9"/>
      <c r="D35" s="9"/>
      <c r="E35" s="9"/>
      <c r="F35" s="12">
        <f t="shared" si="0"/>
        <v>0</v>
      </c>
      <c r="G35" s="9"/>
      <c r="H35" s="10"/>
      <c r="I35" s="12">
        <f t="shared" si="1"/>
        <v>0</v>
      </c>
      <c r="J35" s="9"/>
      <c r="K35" s="10"/>
      <c r="L35" s="12">
        <f t="shared" si="2"/>
        <v>0</v>
      </c>
      <c r="M35" s="12">
        <f t="shared" si="3"/>
        <v>0</v>
      </c>
      <c r="N35" s="12">
        <f t="shared" si="5"/>
        <v>0</v>
      </c>
      <c r="O35" s="13">
        <f t="shared" si="4"/>
        <v>0</v>
      </c>
    </row>
    <row r="36" spans="1:15" x14ac:dyDescent="0.25">
      <c r="A36" s="9"/>
      <c r="B36" s="9"/>
      <c r="C36" s="9"/>
      <c r="D36" s="9"/>
      <c r="E36" s="9"/>
      <c r="F36" s="12">
        <f t="shared" si="0"/>
        <v>0</v>
      </c>
      <c r="G36" s="9"/>
      <c r="H36" s="10"/>
      <c r="I36" s="12">
        <f t="shared" si="1"/>
        <v>0</v>
      </c>
      <c r="J36" s="9"/>
      <c r="K36" s="10"/>
      <c r="L36" s="12">
        <f t="shared" si="2"/>
        <v>0</v>
      </c>
      <c r="M36" s="12">
        <f t="shared" si="3"/>
        <v>0</v>
      </c>
      <c r="N36" s="12">
        <f t="shared" si="5"/>
        <v>0</v>
      </c>
      <c r="O36" s="13">
        <f t="shared" si="4"/>
        <v>0</v>
      </c>
    </row>
    <row r="37" spans="1:15" x14ac:dyDescent="0.25">
      <c r="A37" s="9"/>
      <c r="B37" s="9"/>
      <c r="C37" s="9"/>
      <c r="D37" s="9"/>
      <c r="E37" s="9"/>
      <c r="F37" s="12">
        <f t="shared" si="0"/>
        <v>0</v>
      </c>
      <c r="G37" s="9"/>
      <c r="H37" s="10"/>
      <c r="I37" s="12">
        <f t="shared" si="1"/>
        <v>0</v>
      </c>
      <c r="J37" s="9"/>
      <c r="K37" s="10"/>
      <c r="L37" s="12">
        <f t="shared" si="2"/>
        <v>0</v>
      </c>
      <c r="M37" s="12">
        <f t="shared" si="3"/>
        <v>0</v>
      </c>
      <c r="N37" s="12">
        <f t="shared" si="5"/>
        <v>0</v>
      </c>
      <c r="O37" s="13">
        <f t="shared" si="4"/>
        <v>0</v>
      </c>
    </row>
    <row r="38" spans="1:15" x14ac:dyDescent="0.25">
      <c r="A38" s="9"/>
      <c r="B38" s="9"/>
      <c r="C38" s="9"/>
      <c r="D38" s="9"/>
      <c r="E38" s="9"/>
      <c r="F38" s="12">
        <f t="shared" si="0"/>
        <v>0</v>
      </c>
      <c r="G38" s="9"/>
      <c r="H38" s="10"/>
      <c r="I38" s="12">
        <f t="shared" si="1"/>
        <v>0</v>
      </c>
      <c r="J38" s="9"/>
      <c r="K38" s="10"/>
      <c r="L38" s="12">
        <f t="shared" si="2"/>
        <v>0</v>
      </c>
      <c r="M38" s="12">
        <f t="shared" si="3"/>
        <v>0</v>
      </c>
      <c r="N38" s="12">
        <f t="shared" si="5"/>
        <v>0</v>
      </c>
      <c r="O38" s="13">
        <f t="shared" si="4"/>
        <v>0</v>
      </c>
    </row>
    <row r="39" spans="1:15" x14ac:dyDescent="0.25">
      <c r="A39" s="9"/>
      <c r="B39" s="9"/>
      <c r="C39" s="9"/>
      <c r="D39" s="9"/>
      <c r="E39" s="9"/>
      <c r="F39" s="12">
        <f t="shared" si="0"/>
        <v>0</v>
      </c>
      <c r="G39" s="9"/>
      <c r="H39" s="10"/>
      <c r="I39" s="12">
        <f t="shared" si="1"/>
        <v>0</v>
      </c>
      <c r="J39" s="9"/>
      <c r="K39" s="10"/>
      <c r="L39" s="12">
        <f t="shared" si="2"/>
        <v>0</v>
      </c>
      <c r="M39" s="12">
        <f t="shared" si="3"/>
        <v>0</v>
      </c>
      <c r="N39" s="12">
        <f t="shared" si="5"/>
        <v>0</v>
      </c>
      <c r="O39" s="13">
        <f t="shared" si="4"/>
        <v>0</v>
      </c>
    </row>
    <row r="40" spans="1:15" x14ac:dyDescent="0.25">
      <c r="A40" s="9"/>
      <c r="B40" s="9"/>
      <c r="C40" s="9"/>
      <c r="D40" s="9"/>
      <c r="E40" s="9"/>
      <c r="F40" s="12">
        <f t="shared" si="0"/>
        <v>0</v>
      </c>
      <c r="G40" s="9"/>
      <c r="H40" s="10"/>
      <c r="I40" s="12">
        <f t="shared" si="1"/>
        <v>0</v>
      </c>
      <c r="J40" s="9"/>
      <c r="K40" s="10"/>
      <c r="L40" s="12">
        <f t="shared" si="2"/>
        <v>0</v>
      </c>
      <c r="M40" s="12">
        <f t="shared" si="3"/>
        <v>0</v>
      </c>
      <c r="N40" s="12">
        <f t="shared" si="5"/>
        <v>0</v>
      </c>
      <c r="O40" s="13">
        <f t="shared" si="4"/>
        <v>0</v>
      </c>
    </row>
    <row r="41" spans="1:15" x14ac:dyDescent="0.25">
      <c r="A41" s="9"/>
      <c r="B41" s="9"/>
      <c r="C41" s="9"/>
      <c r="D41" s="9"/>
      <c r="E41" s="9"/>
      <c r="F41" s="12">
        <f t="shared" si="0"/>
        <v>0</v>
      </c>
      <c r="G41" s="9"/>
      <c r="H41" s="10"/>
      <c r="I41" s="12">
        <f t="shared" si="1"/>
        <v>0</v>
      </c>
      <c r="J41" s="9"/>
      <c r="K41" s="10"/>
      <c r="L41" s="12">
        <f t="shared" si="2"/>
        <v>0</v>
      </c>
      <c r="M41" s="12">
        <f t="shared" si="3"/>
        <v>0</v>
      </c>
      <c r="N41" s="12">
        <f t="shared" si="5"/>
        <v>0</v>
      </c>
      <c r="O41" s="13">
        <f t="shared" si="4"/>
        <v>0</v>
      </c>
    </row>
    <row r="42" spans="1:15" x14ac:dyDescent="0.25">
      <c r="A42" s="9"/>
      <c r="B42" s="9"/>
      <c r="C42" s="9"/>
      <c r="D42" s="9"/>
      <c r="E42" s="9"/>
      <c r="F42" s="12">
        <f t="shared" si="0"/>
        <v>0</v>
      </c>
      <c r="G42" s="9"/>
      <c r="H42" s="10"/>
      <c r="I42" s="12">
        <f t="shared" si="1"/>
        <v>0</v>
      </c>
      <c r="J42" s="9"/>
      <c r="K42" s="10"/>
      <c r="L42" s="12">
        <f t="shared" si="2"/>
        <v>0</v>
      </c>
      <c r="M42" s="12">
        <f t="shared" si="3"/>
        <v>0</v>
      </c>
      <c r="N42" s="12">
        <f t="shared" si="5"/>
        <v>0</v>
      </c>
      <c r="O42" s="13">
        <f t="shared" si="4"/>
        <v>0</v>
      </c>
    </row>
    <row r="43" spans="1:15" x14ac:dyDescent="0.25">
      <c r="A43" s="9"/>
      <c r="B43" s="9"/>
      <c r="C43" s="9"/>
      <c r="D43" s="9"/>
      <c r="E43" s="9"/>
      <c r="F43" s="12">
        <f t="shared" si="0"/>
        <v>0</v>
      </c>
      <c r="G43" s="9"/>
      <c r="H43" s="10"/>
      <c r="I43" s="12">
        <f t="shared" si="1"/>
        <v>0</v>
      </c>
      <c r="J43" s="9"/>
      <c r="K43" s="10"/>
      <c r="L43" s="12">
        <f t="shared" si="2"/>
        <v>0</v>
      </c>
      <c r="M43" s="12">
        <f t="shared" si="3"/>
        <v>0</v>
      </c>
      <c r="N43" s="12">
        <f t="shared" si="5"/>
        <v>0</v>
      </c>
      <c r="O43" s="13">
        <f t="shared" si="4"/>
        <v>0</v>
      </c>
    </row>
    <row r="44" spans="1:15" x14ac:dyDescent="0.25">
      <c r="A44" s="9"/>
      <c r="B44" s="9"/>
      <c r="C44" s="9"/>
      <c r="D44" s="9"/>
      <c r="E44" s="9"/>
      <c r="F44" s="12">
        <f t="shared" si="0"/>
        <v>0</v>
      </c>
      <c r="G44" s="9"/>
      <c r="H44" s="10"/>
      <c r="I44" s="12">
        <f t="shared" si="1"/>
        <v>0</v>
      </c>
      <c r="J44" s="9"/>
      <c r="K44" s="10"/>
      <c r="L44" s="12">
        <f t="shared" si="2"/>
        <v>0</v>
      </c>
      <c r="M44" s="12">
        <f t="shared" si="3"/>
        <v>0</v>
      </c>
      <c r="N44" s="12">
        <f t="shared" si="5"/>
        <v>0</v>
      </c>
      <c r="O44" s="13">
        <f t="shared" si="4"/>
        <v>0</v>
      </c>
    </row>
    <row r="45" spans="1:15" x14ac:dyDescent="0.25">
      <c r="A45" s="9"/>
      <c r="B45" s="9"/>
      <c r="C45" s="9"/>
      <c r="D45" s="9"/>
      <c r="E45" s="9"/>
      <c r="F45" s="12">
        <f t="shared" si="0"/>
        <v>0</v>
      </c>
      <c r="G45" s="9"/>
      <c r="H45" s="10"/>
      <c r="I45" s="12">
        <f t="shared" si="1"/>
        <v>0</v>
      </c>
      <c r="J45" s="9"/>
      <c r="K45" s="10"/>
      <c r="L45" s="12">
        <f t="shared" si="2"/>
        <v>0</v>
      </c>
      <c r="M45" s="12">
        <f t="shared" si="3"/>
        <v>0</v>
      </c>
      <c r="N45" s="12">
        <f t="shared" si="5"/>
        <v>0</v>
      </c>
      <c r="O45" s="13">
        <f t="shared" si="4"/>
        <v>0</v>
      </c>
    </row>
    <row r="46" spans="1:15" x14ac:dyDescent="0.25">
      <c r="A46" s="9"/>
      <c r="B46" s="9"/>
      <c r="C46" s="9"/>
      <c r="D46" s="9"/>
      <c r="E46" s="9"/>
      <c r="F46" s="12">
        <f t="shared" si="0"/>
        <v>0</v>
      </c>
      <c r="G46" s="9"/>
      <c r="H46" s="10"/>
      <c r="I46" s="12">
        <f t="shared" si="1"/>
        <v>0</v>
      </c>
      <c r="J46" s="9"/>
      <c r="K46" s="10"/>
      <c r="L46" s="12">
        <f t="shared" si="2"/>
        <v>0</v>
      </c>
      <c r="M46" s="12">
        <f t="shared" si="3"/>
        <v>0</v>
      </c>
      <c r="N46" s="12">
        <f t="shared" si="5"/>
        <v>0</v>
      </c>
      <c r="O46" s="13">
        <f t="shared" si="4"/>
        <v>0</v>
      </c>
    </row>
    <row r="47" spans="1:15" x14ac:dyDescent="0.25">
      <c r="A47" s="9"/>
      <c r="B47" s="9"/>
      <c r="C47" s="9"/>
      <c r="D47" s="9"/>
      <c r="E47" s="9"/>
      <c r="F47" s="12">
        <f t="shared" si="0"/>
        <v>0</v>
      </c>
      <c r="G47" s="9"/>
      <c r="H47" s="10"/>
      <c r="I47" s="12">
        <f t="shared" si="1"/>
        <v>0</v>
      </c>
      <c r="J47" s="9"/>
      <c r="K47" s="10"/>
      <c r="L47" s="12">
        <f t="shared" si="2"/>
        <v>0</v>
      </c>
      <c r="M47" s="12">
        <f t="shared" si="3"/>
        <v>0</v>
      </c>
      <c r="N47" s="12">
        <f t="shared" si="5"/>
        <v>0</v>
      </c>
      <c r="O47" s="13">
        <f t="shared" si="4"/>
        <v>0</v>
      </c>
    </row>
    <row r="48" spans="1:15" x14ac:dyDescent="0.25">
      <c r="A48" s="9"/>
      <c r="B48" s="9"/>
      <c r="C48" s="9"/>
      <c r="D48" s="9"/>
      <c r="E48" s="9"/>
      <c r="F48" s="12">
        <f t="shared" si="0"/>
        <v>0</v>
      </c>
      <c r="G48" s="9"/>
      <c r="H48" s="10"/>
      <c r="I48" s="12">
        <f t="shared" si="1"/>
        <v>0</v>
      </c>
      <c r="J48" s="9"/>
      <c r="K48" s="10"/>
      <c r="L48" s="12">
        <f t="shared" si="2"/>
        <v>0</v>
      </c>
      <c r="M48" s="12">
        <f t="shared" si="3"/>
        <v>0</v>
      </c>
      <c r="N48" s="12">
        <f t="shared" si="5"/>
        <v>0</v>
      </c>
      <c r="O48" s="13">
        <f t="shared" si="4"/>
        <v>0</v>
      </c>
    </row>
    <row r="49" spans="1:15" x14ac:dyDescent="0.25">
      <c r="A49" s="9"/>
      <c r="B49" s="9"/>
      <c r="C49" s="9"/>
      <c r="D49" s="9"/>
      <c r="E49" s="9"/>
      <c r="F49" s="12">
        <f t="shared" si="0"/>
        <v>0</v>
      </c>
      <c r="G49" s="9"/>
      <c r="H49" s="10"/>
      <c r="I49" s="12">
        <f t="shared" si="1"/>
        <v>0</v>
      </c>
      <c r="J49" s="9"/>
      <c r="K49" s="10"/>
      <c r="L49" s="12">
        <f t="shared" si="2"/>
        <v>0</v>
      </c>
      <c r="M49" s="12">
        <f t="shared" si="3"/>
        <v>0</v>
      </c>
      <c r="N49" s="12">
        <f t="shared" si="5"/>
        <v>0</v>
      </c>
      <c r="O49" s="13">
        <f t="shared" si="4"/>
        <v>0</v>
      </c>
    </row>
    <row r="50" spans="1:15" x14ac:dyDescent="0.25">
      <c r="A50" s="9"/>
      <c r="B50" s="9"/>
      <c r="C50" s="9"/>
      <c r="D50" s="9"/>
      <c r="E50" s="9"/>
      <c r="F50" s="12">
        <f t="shared" si="0"/>
        <v>0</v>
      </c>
      <c r="G50" s="9"/>
      <c r="H50" s="10"/>
      <c r="I50" s="12">
        <f t="shared" si="1"/>
        <v>0</v>
      </c>
      <c r="J50" s="9"/>
      <c r="K50" s="10"/>
      <c r="L50" s="12">
        <f t="shared" si="2"/>
        <v>0</v>
      </c>
      <c r="M50" s="12">
        <f t="shared" si="3"/>
        <v>0</v>
      </c>
      <c r="N50" s="12">
        <f t="shared" si="5"/>
        <v>0</v>
      </c>
      <c r="O50" s="13">
        <f t="shared" si="4"/>
        <v>0</v>
      </c>
    </row>
    <row r="51" spans="1:15" s="15" customFormat="1" x14ac:dyDescent="0.25">
      <c r="F51" s="14">
        <f>SUM(F9:F50)</f>
        <v>250</v>
      </c>
      <c r="I51" s="14">
        <f>SUM(I9:I50)</f>
        <v>750</v>
      </c>
      <c r="L51" s="14">
        <f>SUM(L9:L50)</f>
        <v>125</v>
      </c>
      <c r="M51" s="14"/>
      <c r="N51" s="14"/>
      <c r="O51" s="14">
        <f>SUM(O9:O50)</f>
        <v>875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3:O3"/>
    <mergeCell ref="A4:O4"/>
    <mergeCell ref="A5:O5"/>
    <mergeCell ref="G7:I7"/>
    <mergeCell ref="J7:L7"/>
    <mergeCell ref="M7:O7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36"/>
  <sheetViews>
    <sheetView showGridLines="0" workbookViewId="0">
      <selection activeCell="I23" sqref="I23"/>
    </sheetView>
  </sheetViews>
  <sheetFormatPr baseColWidth="10" defaultColWidth="11" defaultRowHeight="15.75" x14ac:dyDescent="0.25"/>
  <cols>
    <col min="1" max="2" width="13.375" style="1" customWidth="1"/>
    <col min="3" max="3" width="30.125" style="1" bestFit="1" customWidth="1"/>
    <col min="4" max="4" width="44.875" style="1" customWidth="1"/>
    <col min="5" max="5" width="13.625" style="1" customWidth="1"/>
    <col min="6" max="6" width="13.625" style="2" customWidth="1"/>
    <col min="7" max="7" width="16.25" style="1" customWidth="1"/>
    <col min="8" max="16384" width="11" style="1"/>
  </cols>
  <sheetData>
    <row r="3" spans="1:9" s="3" customFormat="1" x14ac:dyDescent="0.25">
      <c r="A3" s="60" t="s">
        <v>130</v>
      </c>
      <c r="B3" s="60"/>
      <c r="C3" s="60"/>
      <c r="D3" s="60"/>
      <c r="E3" s="60"/>
      <c r="F3" s="60"/>
      <c r="G3" s="60"/>
    </row>
    <row r="4" spans="1:9" s="3" customFormat="1" x14ac:dyDescent="0.25">
      <c r="A4" s="60" t="s">
        <v>466</v>
      </c>
      <c r="B4" s="60"/>
      <c r="C4" s="60"/>
      <c r="D4" s="60"/>
      <c r="E4" s="60"/>
      <c r="F4" s="60"/>
      <c r="G4" s="60"/>
    </row>
    <row r="5" spans="1:9" s="3" customFormat="1" x14ac:dyDescent="0.25">
      <c r="A5" s="60" t="s">
        <v>132</v>
      </c>
      <c r="B5" s="60"/>
      <c r="C5" s="60"/>
      <c r="D5" s="60"/>
      <c r="E5" s="60"/>
      <c r="F5" s="60"/>
      <c r="G5" s="60"/>
    </row>
    <row r="7" spans="1:9" x14ac:dyDescent="0.25">
      <c r="E7" s="71" t="s">
        <v>4</v>
      </c>
      <c r="F7" s="71"/>
      <c r="G7" s="71"/>
    </row>
    <row r="8" spans="1:9" ht="48" thickBot="1" x14ac:dyDescent="0.3">
      <c r="A8" s="30" t="s">
        <v>0</v>
      </c>
      <c r="B8" s="30" t="s">
        <v>131</v>
      </c>
      <c r="C8" s="30" t="s">
        <v>2</v>
      </c>
      <c r="D8" s="30" t="s">
        <v>1</v>
      </c>
      <c r="E8" s="31" t="s">
        <v>8</v>
      </c>
      <c r="F8" s="32" t="s">
        <v>12</v>
      </c>
      <c r="G8" s="33" t="s">
        <v>5</v>
      </c>
    </row>
    <row r="9" spans="1:9" x14ac:dyDescent="0.25">
      <c r="A9" s="34">
        <v>44681</v>
      </c>
      <c r="B9" s="34">
        <v>44681</v>
      </c>
      <c r="C9" s="35" t="s">
        <v>105</v>
      </c>
      <c r="D9" s="35" t="s">
        <v>93</v>
      </c>
      <c r="E9" s="9">
        <v>3</v>
      </c>
      <c r="F9" s="36">
        <v>4877.4874999999993</v>
      </c>
      <c r="G9" s="37">
        <f>+E9*F9</f>
        <v>14632.462499999998</v>
      </c>
    </row>
    <row r="10" spans="1:9" x14ac:dyDescent="0.25">
      <c r="A10" s="38">
        <v>44682</v>
      </c>
      <c r="B10" s="38">
        <v>44682</v>
      </c>
      <c r="C10" s="9" t="s">
        <v>100</v>
      </c>
      <c r="D10" s="9" t="s">
        <v>80</v>
      </c>
      <c r="E10" s="9">
        <v>5</v>
      </c>
      <c r="F10" s="12">
        <v>3675</v>
      </c>
      <c r="G10" s="39">
        <f t="shared" ref="G10:G20" si="0">+E10*F10</f>
        <v>18375</v>
      </c>
    </row>
    <row r="11" spans="1:9" x14ac:dyDescent="0.25">
      <c r="A11" s="38">
        <v>44682</v>
      </c>
      <c r="B11" s="38">
        <v>44682</v>
      </c>
      <c r="C11" s="9" t="s">
        <v>99</v>
      </c>
      <c r="D11" s="9" t="s">
        <v>81</v>
      </c>
      <c r="E11" s="9">
        <v>5</v>
      </c>
      <c r="F11" s="12">
        <v>3675</v>
      </c>
      <c r="G11" s="39">
        <f t="shared" si="0"/>
        <v>18375</v>
      </c>
    </row>
    <row r="12" spans="1:9" x14ac:dyDescent="0.25">
      <c r="A12" s="38">
        <v>44682</v>
      </c>
      <c r="B12" s="38">
        <v>44682</v>
      </c>
      <c r="C12" s="9" t="s">
        <v>98</v>
      </c>
      <c r="D12" s="9" t="s">
        <v>82</v>
      </c>
      <c r="E12" s="9">
        <v>5</v>
      </c>
      <c r="F12" s="12">
        <v>3675</v>
      </c>
      <c r="G12" s="39">
        <f t="shared" si="0"/>
        <v>18375</v>
      </c>
    </row>
    <row r="13" spans="1:9" x14ac:dyDescent="0.25">
      <c r="A13" s="38">
        <v>44682</v>
      </c>
      <c r="B13" s="38">
        <v>44682</v>
      </c>
      <c r="C13" s="9" t="s">
        <v>101</v>
      </c>
      <c r="D13" s="9" t="s">
        <v>83</v>
      </c>
      <c r="E13" s="9">
        <v>1</v>
      </c>
      <c r="F13" s="12">
        <v>3675</v>
      </c>
      <c r="G13" s="39">
        <f t="shared" si="0"/>
        <v>3675</v>
      </c>
      <c r="I13" s="11"/>
    </row>
    <row r="14" spans="1:9" x14ac:dyDescent="0.25">
      <c r="A14" s="38">
        <v>44682</v>
      </c>
      <c r="B14" s="38">
        <v>44682</v>
      </c>
      <c r="C14" s="9" t="s">
        <v>97</v>
      </c>
      <c r="D14" s="9" t="s">
        <v>84</v>
      </c>
      <c r="E14" s="9">
        <v>2</v>
      </c>
      <c r="F14" s="12">
        <v>3675</v>
      </c>
      <c r="G14" s="39">
        <f t="shared" si="0"/>
        <v>7350</v>
      </c>
    </row>
    <row r="15" spans="1:9" x14ac:dyDescent="0.25">
      <c r="A15" s="38">
        <v>44682</v>
      </c>
      <c r="B15" s="38">
        <v>44682</v>
      </c>
      <c r="C15" s="9" t="s">
        <v>96</v>
      </c>
      <c r="D15" s="9" t="s">
        <v>85</v>
      </c>
      <c r="E15" s="9">
        <v>1</v>
      </c>
      <c r="F15" s="12">
        <v>3675</v>
      </c>
      <c r="G15" s="39">
        <f t="shared" si="0"/>
        <v>3675</v>
      </c>
    </row>
    <row r="16" spans="1:9" x14ac:dyDescent="0.25">
      <c r="A16" s="38">
        <v>44682</v>
      </c>
      <c r="B16" s="38">
        <v>44682</v>
      </c>
      <c r="C16" s="9" t="s">
        <v>102</v>
      </c>
      <c r="D16" s="9" t="s">
        <v>86</v>
      </c>
      <c r="E16" s="9">
        <v>0</v>
      </c>
      <c r="F16" s="12">
        <v>3675</v>
      </c>
      <c r="G16" s="39">
        <f t="shared" si="0"/>
        <v>0</v>
      </c>
    </row>
    <row r="17" spans="1:7" x14ac:dyDescent="0.25">
      <c r="A17" s="38">
        <v>44682</v>
      </c>
      <c r="B17" s="38">
        <v>44682</v>
      </c>
      <c r="C17" s="9" t="s">
        <v>94</v>
      </c>
      <c r="D17" s="9" t="s">
        <v>87</v>
      </c>
      <c r="E17" s="9">
        <v>0</v>
      </c>
      <c r="F17" s="12">
        <v>3675</v>
      </c>
      <c r="G17" s="39">
        <f t="shared" si="0"/>
        <v>0</v>
      </c>
    </row>
    <row r="18" spans="1:7" x14ac:dyDescent="0.25">
      <c r="A18" s="38">
        <v>44682</v>
      </c>
      <c r="B18" s="38">
        <v>44682</v>
      </c>
      <c r="C18" s="9" t="s">
        <v>103</v>
      </c>
      <c r="D18" s="9" t="s">
        <v>88</v>
      </c>
      <c r="E18" s="9">
        <v>5</v>
      </c>
      <c r="F18" s="12">
        <v>3675</v>
      </c>
      <c r="G18" s="39">
        <f t="shared" si="0"/>
        <v>18375</v>
      </c>
    </row>
    <row r="19" spans="1:7" x14ac:dyDescent="0.25">
      <c r="A19" s="38">
        <v>44682</v>
      </c>
      <c r="B19" s="38">
        <v>44682</v>
      </c>
      <c r="C19" s="9" t="s">
        <v>95</v>
      </c>
      <c r="D19" s="9" t="s">
        <v>89</v>
      </c>
      <c r="E19" s="9">
        <v>2</v>
      </c>
      <c r="F19" s="12">
        <v>3675</v>
      </c>
      <c r="G19" s="39">
        <f t="shared" si="0"/>
        <v>7350</v>
      </c>
    </row>
    <row r="20" spans="1:7" ht="16.5" thickBot="1" x14ac:dyDescent="0.3">
      <c r="A20" s="40">
        <v>44682</v>
      </c>
      <c r="B20" s="40">
        <v>44682</v>
      </c>
      <c r="C20" s="41" t="s">
        <v>104</v>
      </c>
      <c r="D20" s="41" t="s">
        <v>90</v>
      </c>
      <c r="E20" s="9">
        <v>5</v>
      </c>
      <c r="F20" s="42">
        <v>3675</v>
      </c>
      <c r="G20" s="43">
        <f t="shared" si="0"/>
        <v>18375</v>
      </c>
    </row>
    <row r="21" spans="1:7" ht="16.5" thickBot="1" x14ac:dyDescent="0.3">
      <c r="A21" s="68" t="s">
        <v>129</v>
      </c>
      <c r="B21" s="69"/>
      <c r="C21" s="69"/>
      <c r="D21" s="69"/>
      <c r="E21" s="69"/>
      <c r="F21" s="70"/>
      <c r="G21" s="44">
        <f>SUM(G9:G20)</f>
        <v>128557.46249999999</v>
      </c>
    </row>
    <row r="27" spans="1:7" x14ac:dyDescent="0.25">
      <c r="C27" s="45" t="s">
        <v>125</v>
      </c>
      <c r="D27" s="28"/>
      <c r="E27" s="65" t="s">
        <v>126</v>
      </c>
      <c r="F27" s="65"/>
    </row>
    <row r="28" spans="1:7" ht="44.25" customHeight="1" x14ac:dyDescent="0.25">
      <c r="C28" s="29" t="s">
        <v>127</v>
      </c>
      <c r="D28" s="28"/>
      <c r="E28" s="67" t="s">
        <v>128</v>
      </c>
      <c r="F28" s="67"/>
    </row>
    <row r="29" spans="1:7" x14ac:dyDescent="0.25">
      <c r="A29" s="25"/>
      <c r="B29" s="25"/>
      <c r="E29" s="26"/>
      <c r="F29" s="26"/>
      <c r="G29" s="27"/>
    </row>
    <row r="30" spans="1:7" x14ac:dyDescent="0.25">
      <c r="A30" s="25"/>
      <c r="B30" s="25"/>
      <c r="E30" s="26"/>
      <c r="F30" s="26"/>
      <c r="G30" s="27"/>
    </row>
    <row r="31" spans="1:7" x14ac:dyDescent="0.25">
      <c r="A31" s="25"/>
      <c r="B31" s="25"/>
      <c r="E31" s="26"/>
      <c r="F31" s="26"/>
      <c r="G31" s="27"/>
    </row>
    <row r="32" spans="1:7" x14ac:dyDescent="0.25">
      <c r="A32" s="25"/>
      <c r="B32" s="25"/>
      <c r="E32" s="26"/>
      <c r="F32" s="26"/>
      <c r="G32" s="27"/>
    </row>
    <row r="33" spans="1:7" x14ac:dyDescent="0.25">
      <c r="A33" s="25"/>
      <c r="B33" s="25"/>
      <c r="E33" s="26"/>
      <c r="F33" s="26"/>
      <c r="G33" s="27"/>
    </row>
    <row r="34" spans="1:7" s="15" customFormat="1" x14ac:dyDescent="0.25">
      <c r="E34" s="14"/>
      <c r="F34" s="14"/>
      <c r="G34" s="14"/>
    </row>
    <row r="36" spans="1:7" x14ac:dyDescent="0.25">
      <c r="G36" s="11"/>
    </row>
  </sheetData>
  <mergeCells count="7">
    <mergeCell ref="A21:F21"/>
    <mergeCell ref="E27:F27"/>
    <mergeCell ref="E28:F28"/>
    <mergeCell ref="A3:G3"/>
    <mergeCell ref="A4:G4"/>
    <mergeCell ref="A5:G5"/>
    <mergeCell ref="E7:G7"/>
  </mergeCells>
  <pageMargins left="0.77" right="0.70866141732283472" top="1.06" bottom="0.74803149606299213" header="0.31496062992125984" footer="0.31496062992125984"/>
  <pageSetup scale="61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3:I184"/>
  <sheetViews>
    <sheetView showGridLines="0" topLeftCell="A175" zoomScale="90" zoomScaleNormal="90" workbookViewId="0">
      <selection activeCell="D15" sqref="D15"/>
    </sheetView>
  </sheetViews>
  <sheetFormatPr baseColWidth="10" defaultColWidth="11" defaultRowHeight="15.75" x14ac:dyDescent="0.25"/>
  <cols>
    <col min="1" max="1" width="13.125" style="88" bestFit="1" customWidth="1"/>
    <col min="2" max="2" width="13.125" style="88" customWidth="1"/>
    <col min="3" max="3" width="26.75" style="88" customWidth="1"/>
    <col min="4" max="4" width="43.375" style="88" customWidth="1"/>
    <col min="5" max="5" width="11.75" style="88" bestFit="1" customWidth="1"/>
    <col min="6" max="6" width="17.75" style="100" bestFit="1" customWidth="1"/>
    <col min="7" max="7" width="16.25" style="88" customWidth="1"/>
    <col min="8" max="16384" width="11" style="88"/>
  </cols>
  <sheetData>
    <row r="3" spans="1:9" s="87" customFormat="1" x14ac:dyDescent="0.25">
      <c r="A3" s="101" t="s">
        <v>130</v>
      </c>
      <c r="B3" s="101"/>
      <c r="C3" s="101"/>
      <c r="D3" s="101"/>
      <c r="E3" s="101"/>
      <c r="F3" s="101"/>
      <c r="G3" s="101"/>
    </row>
    <row r="4" spans="1:9" s="87" customFormat="1" x14ac:dyDescent="0.25">
      <c r="A4" s="101" t="s">
        <v>465</v>
      </c>
      <c r="B4" s="101"/>
      <c r="C4" s="101"/>
      <c r="D4" s="101"/>
      <c r="E4" s="101"/>
      <c r="F4" s="101"/>
      <c r="G4" s="101"/>
    </row>
    <row r="5" spans="1:9" s="87" customFormat="1" x14ac:dyDescent="0.25">
      <c r="A5" s="101" t="s">
        <v>225</v>
      </c>
      <c r="B5" s="101"/>
      <c r="C5" s="101"/>
      <c r="D5" s="101"/>
      <c r="E5" s="101"/>
      <c r="F5" s="101"/>
      <c r="G5" s="101"/>
    </row>
    <row r="7" spans="1:9" ht="16.5" thickBot="1" x14ac:dyDescent="0.3">
      <c r="E7" s="89"/>
      <c r="F7" s="113"/>
      <c r="G7" s="89"/>
    </row>
    <row r="8" spans="1:9" ht="47.25" x14ac:dyDescent="0.25">
      <c r="A8" s="46" t="s">
        <v>0</v>
      </c>
      <c r="B8" s="47" t="s">
        <v>131</v>
      </c>
      <c r="C8" s="47" t="s">
        <v>2</v>
      </c>
      <c r="D8" s="47" t="s">
        <v>1</v>
      </c>
      <c r="E8" s="4" t="s">
        <v>8</v>
      </c>
      <c r="F8" s="56" t="s">
        <v>12</v>
      </c>
      <c r="G8" s="48" t="s">
        <v>5</v>
      </c>
    </row>
    <row r="9" spans="1:9" x14ac:dyDescent="0.25">
      <c r="A9" s="107">
        <v>44862</v>
      </c>
      <c r="B9" s="107">
        <v>44862</v>
      </c>
      <c r="C9" s="106" t="s">
        <v>338</v>
      </c>
      <c r="D9" s="108" t="s">
        <v>226</v>
      </c>
      <c r="E9" s="90">
        <v>30</v>
      </c>
      <c r="F9" s="91">
        <v>24.603000000000002</v>
      </c>
      <c r="G9" s="92">
        <f t="shared" ref="G9:G22" si="0">+E9*F9</f>
        <v>738.09</v>
      </c>
    </row>
    <row r="10" spans="1:9" x14ac:dyDescent="0.25">
      <c r="A10" s="107">
        <v>44862</v>
      </c>
      <c r="B10" s="107">
        <v>44862</v>
      </c>
      <c r="C10" s="106" t="s">
        <v>339</v>
      </c>
      <c r="D10" s="108" t="s">
        <v>227</v>
      </c>
      <c r="E10" s="90">
        <v>30</v>
      </c>
      <c r="F10" s="91">
        <v>24.544</v>
      </c>
      <c r="G10" s="92">
        <f t="shared" si="0"/>
        <v>736.32</v>
      </c>
    </row>
    <row r="11" spans="1:9" x14ac:dyDescent="0.25">
      <c r="A11" s="107">
        <v>44862</v>
      </c>
      <c r="B11" s="107">
        <v>44862</v>
      </c>
      <c r="C11" s="106" t="s">
        <v>340</v>
      </c>
      <c r="D11" s="108" t="s">
        <v>228</v>
      </c>
      <c r="E11" s="90">
        <v>110</v>
      </c>
      <c r="F11" s="91">
        <v>312.22800000000001</v>
      </c>
      <c r="G11" s="92">
        <f t="shared" si="0"/>
        <v>34345.08</v>
      </c>
    </row>
    <row r="12" spans="1:9" x14ac:dyDescent="0.25">
      <c r="A12" s="107">
        <v>44862</v>
      </c>
      <c r="B12" s="107">
        <v>44862</v>
      </c>
      <c r="C12" s="106">
        <v>4</v>
      </c>
      <c r="D12" s="108" t="s">
        <v>229</v>
      </c>
      <c r="E12" s="90">
        <v>10</v>
      </c>
      <c r="F12" s="91">
        <v>96.641999999999967</v>
      </c>
      <c r="G12" s="92">
        <f t="shared" si="0"/>
        <v>966.41999999999962</v>
      </c>
      <c r="I12" s="93"/>
    </row>
    <row r="13" spans="1:9" x14ac:dyDescent="0.25">
      <c r="A13" s="107">
        <v>44862</v>
      </c>
      <c r="B13" s="107">
        <v>44862</v>
      </c>
      <c r="C13" s="106">
        <v>5</v>
      </c>
      <c r="D13" s="108" t="s">
        <v>230</v>
      </c>
      <c r="E13" s="90">
        <v>5</v>
      </c>
      <c r="F13" s="91">
        <v>96.641999999999996</v>
      </c>
      <c r="G13" s="92">
        <f t="shared" si="0"/>
        <v>483.21</v>
      </c>
    </row>
    <row r="14" spans="1:9" x14ac:dyDescent="0.25">
      <c r="A14" s="107">
        <v>44841</v>
      </c>
      <c r="B14" s="107">
        <v>44841</v>
      </c>
      <c r="C14" s="106" t="s">
        <v>341</v>
      </c>
      <c r="D14" s="108" t="s">
        <v>231</v>
      </c>
      <c r="E14" s="90">
        <v>17</v>
      </c>
      <c r="F14" s="91">
        <v>169.91999999999996</v>
      </c>
      <c r="G14" s="92">
        <f t="shared" si="0"/>
        <v>2888.6399999999994</v>
      </c>
    </row>
    <row r="15" spans="1:9" x14ac:dyDescent="0.25">
      <c r="A15" s="107">
        <v>44841</v>
      </c>
      <c r="B15" s="107">
        <v>44841</v>
      </c>
      <c r="C15" s="106">
        <v>14</v>
      </c>
      <c r="D15" s="108" t="s">
        <v>232</v>
      </c>
      <c r="E15" s="90">
        <v>17</v>
      </c>
      <c r="F15" s="91">
        <v>339.83999999999992</v>
      </c>
      <c r="G15" s="92">
        <f t="shared" si="0"/>
        <v>5777.2799999999988</v>
      </c>
    </row>
    <row r="16" spans="1:9" x14ac:dyDescent="0.25">
      <c r="A16" s="107">
        <v>44862</v>
      </c>
      <c r="B16" s="107">
        <v>44862</v>
      </c>
      <c r="C16" s="106">
        <v>18</v>
      </c>
      <c r="D16" s="108" t="s">
        <v>233</v>
      </c>
      <c r="E16" s="90">
        <v>0</v>
      </c>
      <c r="F16" s="91">
        <v>0</v>
      </c>
      <c r="G16" s="92">
        <f t="shared" si="0"/>
        <v>0</v>
      </c>
    </row>
    <row r="17" spans="1:7" x14ac:dyDescent="0.25">
      <c r="A17" s="107">
        <v>44862</v>
      </c>
      <c r="B17" s="107">
        <v>44862</v>
      </c>
      <c r="C17" s="106">
        <v>19</v>
      </c>
      <c r="D17" s="108" t="s">
        <v>234</v>
      </c>
      <c r="E17" s="90">
        <v>0</v>
      </c>
      <c r="F17" s="91">
        <v>0</v>
      </c>
      <c r="G17" s="92">
        <f t="shared" si="0"/>
        <v>0</v>
      </c>
    </row>
    <row r="18" spans="1:7" x14ac:dyDescent="0.25">
      <c r="A18" s="107">
        <v>44862</v>
      </c>
      <c r="B18" s="107">
        <v>44862</v>
      </c>
      <c r="C18" s="106">
        <v>20</v>
      </c>
      <c r="D18" s="108" t="s">
        <v>235</v>
      </c>
      <c r="E18" s="94">
        <v>0</v>
      </c>
      <c r="F18" s="91">
        <v>0</v>
      </c>
      <c r="G18" s="92">
        <f t="shared" si="0"/>
        <v>0</v>
      </c>
    </row>
    <row r="19" spans="1:7" x14ac:dyDescent="0.25">
      <c r="A19" s="107">
        <v>44873</v>
      </c>
      <c r="B19" s="107">
        <v>44873</v>
      </c>
      <c r="C19" s="106">
        <v>23</v>
      </c>
      <c r="D19" s="108" t="s">
        <v>236</v>
      </c>
      <c r="E19" s="94">
        <v>0</v>
      </c>
      <c r="F19" s="91">
        <v>0</v>
      </c>
      <c r="G19" s="92">
        <f t="shared" si="0"/>
        <v>0</v>
      </c>
    </row>
    <row r="20" spans="1:7" x14ac:dyDescent="0.25">
      <c r="A20" s="107">
        <v>44873</v>
      </c>
      <c r="B20" s="107">
        <v>44873</v>
      </c>
      <c r="C20" s="106">
        <v>25</v>
      </c>
      <c r="D20" s="108" t="s">
        <v>237</v>
      </c>
      <c r="E20" s="94">
        <v>0</v>
      </c>
      <c r="F20" s="91">
        <v>0</v>
      </c>
      <c r="G20" s="92">
        <f t="shared" si="0"/>
        <v>0</v>
      </c>
    </row>
    <row r="21" spans="1:7" x14ac:dyDescent="0.25">
      <c r="A21" s="107">
        <v>44862</v>
      </c>
      <c r="B21" s="107">
        <v>44862</v>
      </c>
      <c r="C21" s="106">
        <v>25</v>
      </c>
      <c r="D21" s="108" t="s">
        <v>237</v>
      </c>
      <c r="E21" s="90">
        <v>5</v>
      </c>
      <c r="F21" s="91">
        <v>29.20500000000002</v>
      </c>
      <c r="G21" s="92">
        <f t="shared" si="0"/>
        <v>146.02500000000009</v>
      </c>
    </row>
    <row r="22" spans="1:7" x14ac:dyDescent="0.25">
      <c r="A22" s="107">
        <v>44873</v>
      </c>
      <c r="B22" s="107">
        <v>44873</v>
      </c>
      <c r="C22" s="106">
        <v>24</v>
      </c>
      <c r="D22" s="108" t="s">
        <v>238</v>
      </c>
      <c r="E22" s="90">
        <v>0</v>
      </c>
      <c r="F22" s="91">
        <v>0</v>
      </c>
      <c r="G22" s="92">
        <f t="shared" si="0"/>
        <v>0</v>
      </c>
    </row>
    <row r="23" spans="1:7" x14ac:dyDescent="0.25">
      <c r="A23" s="107">
        <v>44862</v>
      </c>
      <c r="B23" s="107">
        <v>44862</v>
      </c>
      <c r="C23" s="106">
        <v>24</v>
      </c>
      <c r="D23" s="108" t="s">
        <v>238</v>
      </c>
      <c r="E23" s="90">
        <v>0</v>
      </c>
      <c r="F23" s="91">
        <v>0</v>
      </c>
      <c r="G23" s="92">
        <f>+E23*F23</f>
        <v>0</v>
      </c>
    </row>
    <row r="24" spans="1:7" x14ac:dyDescent="0.25">
      <c r="A24" s="107">
        <v>44862</v>
      </c>
      <c r="B24" s="107">
        <v>44862</v>
      </c>
      <c r="C24" s="106">
        <v>26</v>
      </c>
      <c r="D24" s="108" t="s">
        <v>239</v>
      </c>
      <c r="E24" s="94">
        <v>0</v>
      </c>
      <c r="F24" s="91">
        <v>0</v>
      </c>
      <c r="G24" s="92">
        <f>+E24*F24</f>
        <v>0</v>
      </c>
    </row>
    <row r="25" spans="1:7" x14ac:dyDescent="0.25">
      <c r="A25" s="107">
        <v>44873</v>
      </c>
      <c r="B25" s="107">
        <v>44873</v>
      </c>
      <c r="C25" s="106">
        <v>27</v>
      </c>
      <c r="D25" s="108" t="s">
        <v>240</v>
      </c>
      <c r="E25" s="94">
        <v>0</v>
      </c>
      <c r="F25" s="91">
        <v>0</v>
      </c>
      <c r="G25" s="92">
        <f t="shared" ref="G25:G38" si="1">+E25*F25</f>
        <v>0</v>
      </c>
    </row>
    <row r="26" spans="1:7" x14ac:dyDescent="0.25">
      <c r="A26" s="107">
        <v>44841</v>
      </c>
      <c r="B26" s="107">
        <v>44841</v>
      </c>
      <c r="C26" s="106" t="s">
        <v>342</v>
      </c>
      <c r="D26" s="108" t="s">
        <v>241</v>
      </c>
      <c r="E26" s="94">
        <v>9</v>
      </c>
      <c r="F26" s="91">
        <v>43.66</v>
      </c>
      <c r="G26" s="92">
        <f t="shared" si="1"/>
        <v>392.93999999999994</v>
      </c>
    </row>
    <row r="27" spans="1:7" x14ac:dyDescent="0.25">
      <c r="A27" s="107">
        <v>44841</v>
      </c>
      <c r="B27" s="107">
        <v>44841</v>
      </c>
      <c r="C27" s="106">
        <v>29</v>
      </c>
      <c r="D27" s="108" t="s">
        <v>242</v>
      </c>
      <c r="E27" s="94">
        <v>23</v>
      </c>
      <c r="F27" s="91">
        <v>24.779999999999998</v>
      </c>
      <c r="G27" s="92">
        <f t="shared" si="1"/>
        <v>569.93999999999994</v>
      </c>
    </row>
    <row r="28" spans="1:7" x14ac:dyDescent="0.25">
      <c r="A28" s="107">
        <v>44841</v>
      </c>
      <c r="B28" s="107">
        <v>44841</v>
      </c>
      <c r="C28" s="106" t="s">
        <v>343</v>
      </c>
      <c r="D28" s="108" t="s">
        <v>243</v>
      </c>
      <c r="E28" s="94">
        <v>2</v>
      </c>
      <c r="F28" s="91">
        <v>456.28240000000005</v>
      </c>
      <c r="G28" s="92">
        <f t="shared" si="1"/>
        <v>912.5648000000001</v>
      </c>
    </row>
    <row r="29" spans="1:7" x14ac:dyDescent="0.25">
      <c r="A29" s="107">
        <v>44873</v>
      </c>
      <c r="B29" s="107">
        <v>44873</v>
      </c>
      <c r="C29" s="106">
        <v>30</v>
      </c>
      <c r="D29" s="108" t="s">
        <v>244</v>
      </c>
      <c r="E29" s="94">
        <v>6</v>
      </c>
      <c r="F29" s="91">
        <v>170.98200000000006</v>
      </c>
      <c r="G29" s="92">
        <f t="shared" si="1"/>
        <v>1025.8920000000003</v>
      </c>
    </row>
    <row r="30" spans="1:7" x14ac:dyDescent="0.25">
      <c r="A30" s="107">
        <v>44873</v>
      </c>
      <c r="B30" s="107">
        <v>44873</v>
      </c>
      <c r="C30" s="106">
        <v>124</v>
      </c>
      <c r="D30" s="108" t="s">
        <v>245</v>
      </c>
      <c r="E30" s="94">
        <v>8</v>
      </c>
      <c r="F30" s="91">
        <v>23.080800000000011</v>
      </c>
      <c r="G30" s="92">
        <f t="shared" si="1"/>
        <v>184.64640000000009</v>
      </c>
    </row>
    <row r="31" spans="1:7" x14ac:dyDescent="0.25">
      <c r="A31" s="107">
        <v>44862</v>
      </c>
      <c r="B31" s="107">
        <v>44862</v>
      </c>
      <c r="C31" s="106" t="s">
        <v>344</v>
      </c>
      <c r="D31" s="108" t="s">
        <v>246</v>
      </c>
      <c r="E31" s="94">
        <v>8</v>
      </c>
      <c r="F31" s="91">
        <v>37.913400000000003</v>
      </c>
      <c r="G31" s="92">
        <f t="shared" si="1"/>
        <v>303.30720000000002</v>
      </c>
    </row>
    <row r="32" spans="1:7" x14ac:dyDescent="0.25">
      <c r="A32" s="107">
        <v>44873</v>
      </c>
      <c r="B32" s="107">
        <v>44873</v>
      </c>
      <c r="C32" s="106">
        <v>35</v>
      </c>
      <c r="D32" s="108" t="s">
        <v>247</v>
      </c>
      <c r="E32" s="94">
        <v>40</v>
      </c>
      <c r="F32" s="91">
        <v>117.45719999999999</v>
      </c>
      <c r="G32" s="92">
        <f t="shared" si="1"/>
        <v>4698.2879999999996</v>
      </c>
    </row>
    <row r="33" spans="1:7" x14ac:dyDescent="0.25">
      <c r="A33" s="107">
        <v>44841</v>
      </c>
      <c r="B33" s="107">
        <v>44841</v>
      </c>
      <c r="C33" s="106">
        <v>36</v>
      </c>
      <c r="D33" s="108" t="s">
        <v>248</v>
      </c>
      <c r="E33" s="94">
        <v>10</v>
      </c>
      <c r="F33" s="91">
        <v>383.5</v>
      </c>
      <c r="G33" s="92">
        <f t="shared" si="1"/>
        <v>3835</v>
      </c>
    </row>
    <row r="34" spans="1:7" x14ac:dyDescent="0.25">
      <c r="A34" s="107">
        <v>44841</v>
      </c>
      <c r="B34" s="107">
        <v>44841</v>
      </c>
      <c r="C34" s="106">
        <v>37</v>
      </c>
      <c r="D34" s="108" t="s">
        <v>249</v>
      </c>
      <c r="E34" s="94">
        <v>10</v>
      </c>
      <c r="F34" s="91">
        <v>383.5</v>
      </c>
      <c r="G34" s="92">
        <f t="shared" si="1"/>
        <v>3835</v>
      </c>
    </row>
    <row r="35" spans="1:7" x14ac:dyDescent="0.25">
      <c r="A35" s="107">
        <v>44862</v>
      </c>
      <c r="B35" s="107">
        <v>44862</v>
      </c>
      <c r="C35" s="106">
        <v>38</v>
      </c>
      <c r="D35" s="108" t="s">
        <v>250</v>
      </c>
      <c r="E35" s="94">
        <v>0</v>
      </c>
      <c r="F35" s="91">
        <v>0</v>
      </c>
      <c r="G35" s="92">
        <f t="shared" si="1"/>
        <v>0</v>
      </c>
    </row>
    <row r="36" spans="1:7" x14ac:dyDescent="0.25">
      <c r="A36" s="107">
        <v>44873</v>
      </c>
      <c r="B36" s="107">
        <v>44873</v>
      </c>
      <c r="C36" s="106">
        <v>39</v>
      </c>
      <c r="D36" s="108" t="s">
        <v>251</v>
      </c>
      <c r="E36" s="94">
        <v>15</v>
      </c>
      <c r="F36" s="91">
        <v>156.114</v>
      </c>
      <c r="G36" s="92">
        <f t="shared" si="1"/>
        <v>2341.71</v>
      </c>
    </row>
    <row r="37" spans="1:7" x14ac:dyDescent="0.25">
      <c r="A37" s="107">
        <v>44862</v>
      </c>
      <c r="B37" s="107">
        <v>44862</v>
      </c>
      <c r="C37" s="106">
        <v>41</v>
      </c>
      <c r="D37" s="108" t="s">
        <v>252</v>
      </c>
      <c r="E37" s="94">
        <v>15</v>
      </c>
      <c r="F37" s="91">
        <v>60.392399999999981</v>
      </c>
      <c r="G37" s="92">
        <f t="shared" si="1"/>
        <v>905.88599999999974</v>
      </c>
    </row>
    <row r="38" spans="1:7" x14ac:dyDescent="0.25">
      <c r="A38" s="107">
        <v>44873</v>
      </c>
      <c r="B38" s="107">
        <v>44873</v>
      </c>
      <c r="C38" s="106">
        <v>72</v>
      </c>
      <c r="D38" s="108" t="s">
        <v>253</v>
      </c>
      <c r="E38" s="94">
        <v>0</v>
      </c>
      <c r="F38" s="91">
        <v>0</v>
      </c>
      <c r="G38" s="92">
        <f t="shared" si="1"/>
        <v>0</v>
      </c>
    </row>
    <row r="39" spans="1:7" x14ac:dyDescent="0.25">
      <c r="A39" s="107">
        <v>44873</v>
      </c>
      <c r="B39" s="107">
        <v>44873</v>
      </c>
      <c r="C39" s="106">
        <v>73</v>
      </c>
      <c r="D39" s="108" t="s">
        <v>254</v>
      </c>
      <c r="E39" s="95">
        <v>0</v>
      </c>
      <c r="F39" s="96">
        <v>0</v>
      </c>
      <c r="G39" s="97">
        <f>+E39*F39</f>
        <v>0</v>
      </c>
    </row>
    <row r="40" spans="1:7" x14ac:dyDescent="0.25">
      <c r="A40" s="107">
        <v>44873</v>
      </c>
      <c r="B40" s="107">
        <v>44873</v>
      </c>
      <c r="C40" s="106">
        <v>74</v>
      </c>
      <c r="D40" s="108" t="s">
        <v>255</v>
      </c>
      <c r="E40" s="94">
        <v>5</v>
      </c>
      <c r="F40" s="53">
        <v>106.30619999999999</v>
      </c>
      <c r="G40" s="98">
        <f t="shared" ref="G40:G103" si="2">+E40*F40</f>
        <v>531.53099999999995</v>
      </c>
    </row>
    <row r="41" spans="1:7" x14ac:dyDescent="0.25">
      <c r="A41" s="107">
        <v>44873</v>
      </c>
      <c r="B41" s="107">
        <v>44873</v>
      </c>
      <c r="C41" s="106">
        <v>76</v>
      </c>
      <c r="D41" s="108" t="s">
        <v>256</v>
      </c>
      <c r="E41" s="94">
        <v>3</v>
      </c>
      <c r="F41" s="53">
        <v>106.30620000000003</v>
      </c>
      <c r="G41" s="98">
        <f t="shared" si="2"/>
        <v>318.91860000000008</v>
      </c>
    </row>
    <row r="42" spans="1:7" x14ac:dyDescent="0.25">
      <c r="A42" s="107">
        <v>44873</v>
      </c>
      <c r="B42" s="107">
        <v>44873</v>
      </c>
      <c r="C42" s="106">
        <v>78</v>
      </c>
      <c r="D42" s="108" t="s">
        <v>257</v>
      </c>
      <c r="E42" s="94">
        <v>0</v>
      </c>
      <c r="F42" s="53">
        <v>0</v>
      </c>
      <c r="G42" s="98">
        <f t="shared" si="2"/>
        <v>0</v>
      </c>
    </row>
    <row r="43" spans="1:7" x14ac:dyDescent="0.25">
      <c r="A43" s="107">
        <v>44873</v>
      </c>
      <c r="B43" s="107">
        <v>44873</v>
      </c>
      <c r="C43" s="106">
        <v>79</v>
      </c>
      <c r="D43" s="108" t="s">
        <v>258</v>
      </c>
      <c r="E43" s="94">
        <v>11</v>
      </c>
      <c r="F43" s="53">
        <v>106.3062</v>
      </c>
      <c r="G43" s="98">
        <f t="shared" si="2"/>
        <v>1169.3682000000001</v>
      </c>
    </row>
    <row r="44" spans="1:7" x14ac:dyDescent="0.25">
      <c r="A44" s="107">
        <v>44873</v>
      </c>
      <c r="B44" s="107">
        <v>44873</v>
      </c>
      <c r="C44" s="106">
        <v>81</v>
      </c>
      <c r="D44" s="108" t="s">
        <v>259</v>
      </c>
      <c r="E44" s="94">
        <v>5</v>
      </c>
      <c r="F44" s="53">
        <v>106.30620000000002</v>
      </c>
      <c r="G44" s="98">
        <f t="shared" si="2"/>
        <v>531.53100000000006</v>
      </c>
    </row>
    <row r="45" spans="1:7" x14ac:dyDescent="0.25">
      <c r="A45" s="107">
        <v>44873</v>
      </c>
      <c r="B45" s="107">
        <v>44873</v>
      </c>
      <c r="C45" s="106">
        <v>82</v>
      </c>
      <c r="D45" s="108" t="s">
        <v>260</v>
      </c>
      <c r="E45" s="94">
        <v>5</v>
      </c>
      <c r="F45" s="53">
        <v>106.30620000000002</v>
      </c>
      <c r="G45" s="98">
        <f t="shared" si="2"/>
        <v>531.53100000000006</v>
      </c>
    </row>
    <row r="46" spans="1:7" x14ac:dyDescent="0.25">
      <c r="A46" s="107">
        <v>44873</v>
      </c>
      <c r="B46" s="107">
        <v>44873</v>
      </c>
      <c r="C46" s="106">
        <v>83</v>
      </c>
      <c r="D46" s="108" t="s">
        <v>261</v>
      </c>
      <c r="E46" s="94">
        <v>5</v>
      </c>
      <c r="F46" s="53">
        <v>106.30620000000002</v>
      </c>
      <c r="G46" s="98">
        <f t="shared" si="2"/>
        <v>531.53100000000006</v>
      </c>
    </row>
    <row r="47" spans="1:7" x14ac:dyDescent="0.25">
      <c r="A47" s="107">
        <v>44862</v>
      </c>
      <c r="B47" s="107">
        <v>44862</v>
      </c>
      <c r="C47" s="106">
        <v>92</v>
      </c>
      <c r="D47" s="108" t="s">
        <v>262</v>
      </c>
      <c r="E47" s="94">
        <v>14</v>
      </c>
      <c r="F47" s="53">
        <v>445.6742000000001</v>
      </c>
      <c r="G47" s="98">
        <f t="shared" si="2"/>
        <v>6239.4388000000017</v>
      </c>
    </row>
    <row r="48" spans="1:7" x14ac:dyDescent="0.25">
      <c r="A48" s="107">
        <v>44903</v>
      </c>
      <c r="B48" s="107">
        <v>44903</v>
      </c>
      <c r="C48" s="106">
        <v>84</v>
      </c>
      <c r="D48" s="108" t="s">
        <v>263</v>
      </c>
      <c r="E48" s="94">
        <v>2000</v>
      </c>
      <c r="F48" s="53">
        <v>28.437999999999999</v>
      </c>
      <c r="G48" s="98">
        <f t="shared" si="2"/>
        <v>56876</v>
      </c>
    </row>
    <row r="49" spans="1:7" x14ac:dyDescent="0.25">
      <c r="A49" s="107">
        <v>44862</v>
      </c>
      <c r="B49" s="107">
        <v>44862</v>
      </c>
      <c r="C49" s="106">
        <v>96</v>
      </c>
      <c r="D49" s="108" t="s">
        <v>264</v>
      </c>
      <c r="E49" s="94">
        <v>3</v>
      </c>
      <c r="F49" s="53">
        <v>327.10999999999996</v>
      </c>
      <c r="G49" s="98">
        <f t="shared" si="2"/>
        <v>981.32999999999993</v>
      </c>
    </row>
    <row r="50" spans="1:7" x14ac:dyDescent="0.25">
      <c r="A50" s="107">
        <v>44873</v>
      </c>
      <c r="B50" s="107">
        <v>44873</v>
      </c>
      <c r="C50" s="106">
        <v>97</v>
      </c>
      <c r="D50" s="108" t="s">
        <v>265</v>
      </c>
      <c r="E50" s="94">
        <v>13</v>
      </c>
      <c r="F50" s="53">
        <v>34.326199999999986</v>
      </c>
      <c r="G50" s="98">
        <f t="shared" si="2"/>
        <v>446.2405999999998</v>
      </c>
    </row>
    <row r="51" spans="1:7" x14ac:dyDescent="0.25">
      <c r="A51" s="107">
        <v>44862</v>
      </c>
      <c r="B51" s="107">
        <v>44862</v>
      </c>
      <c r="C51" s="106">
        <v>42</v>
      </c>
      <c r="D51" s="108" t="s">
        <v>266</v>
      </c>
      <c r="E51" s="94">
        <v>16</v>
      </c>
      <c r="F51" s="53">
        <v>505.51200000000006</v>
      </c>
      <c r="G51" s="98">
        <f t="shared" si="2"/>
        <v>8088.1920000000009</v>
      </c>
    </row>
    <row r="52" spans="1:7" x14ac:dyDescent="0.25">
      <c r="A52" s="107">
        <v>44841</v>
      </c>
      <c r="B52" s="107">
        <v>44841</v>
      </c>
      <c r="C52" s="106" t="s">
        <v>345</v>
      </c>
      <c r="D52" s="108" t="s">
        <v>267</v>
      </c>
      <c r="E52" s="94">
        <v>2</v>
      </c>
      <c r="F52" s="53">
        <v>623.04</v>
      </c>
      <c r="G52" s="98">
        <f t="shared" si="2"/>
        <v>1246.08</v>
      </c>
    </row>
    <row r="53" spans="1:7" s="99" customFormat="1" x14ac:dyDescent="0.25">
      <c r="A53" s="107">
        <v>44862</v>
      </c>
      <c r="B53" s="107">
        <v>44862</v>
      </c>
      <c r="C53" s="106">
        <v>98</v>
      </c>
      <c r="D53" s="108" t="s">
        <v>268</v>
      </c>
      <c r="E53" s="94">
        <v>10</v>
      </c>
      <c r="F53" s="53">
        <v>60.592999999999996</v>
      </c>
      <c r="G53" s="98">
        <f t="shared" si="2"/>
        <v>605.92999999999995</v>
      </c>
    </row>
    <row r="54" spans="1:7" s="99" customFormat="1" x14ac:dyDescent="0.25">
      <c r="A54" s="107">
        <v>44862</v>
      </c>
      <c r="B54" s="107">
        <v>44862</v>
      </c>
      <c r="C54" s="106" t="s">
        <v>346</v>
      </c>
      <c r="D54" s="108" t="s">
        <v>269</v>
      </c>
      <c r="E54" s="94">
        <v>2</v>
      </c>
      <c r="F54" s="53">
        <v>3047.94</v>
      </c>
      <c r="G54" s="98">
        <f t="shared" si="2"/>
        <v>6095.88</v>
      </c>
    </row>
    <row r="55" spans="1:7" x14ac:dyDescent="0.25">
      <c r="A55" s="107">
        <v>44862</v>
      </c>
      <c r="B55" s="107">
        <v>44862</v>
      </c>
      <c r="C55" s="106" t="s">
        <v>347</v>
      </c>
      <c r="D55" s="108" t="s">
        <v>270</v>
      </c>
      <c r="E55" s="94">
        <v>0</v>
      </c>
      <c r="F55" s="53">
        <v>0</v>
      </c>
      <c r="G55" s="98">
        <f t="shared" si="2"/>
        <v>0</v>
      </c>
    </row>
    <row r="56" spans="1:7" x14ac:dyDescent="0.25">
      <c r="A56" s="107">
        <v>44862</v>
      </c>
      <c r="B56" s="107">
        <v>44862</v>
      </c>
      <c r="C56" s="106" t="s">
        <v>348</v>
      </c>
      <c r="D56" s="108" t="s">
        <v>271</v>
      </c>
      <c r="E56" s="94">
        <v>0</v>
      </c>
      <c r="F56" s="53">
        <v>0</v>
      </c>
      <c r="G56" s="98">
        <f t="shared" si="2"/>
        <v>0</v>
      </c>
    </row>
    <row r="57" spans="1:7" x14ac:dyDescent="0.25">
      <c r="A57" s="107">
        <v>44862</v>
      </c>
      <c r="B57" s="107">
        <v>44862</v>
      </c>
      <c r="C57" s="106">
        <v>115</v>
      </c>
      <c r="D57" s="108" t="s">
        <v>272</v>
      </c>
      <c r="E57" s="94">
        <v>13</v>
      </c>
      <c r="F57" s="53">
        <v>1405.0260000000001</v>
      </c>
      <c r="G57" s="98">
        <f t="shared" si="2"/>
        <v>18265.338</v>
      </c>
    </row>
    <row r="58" spans="1:7" x14ac:dyDescent="0.25">
      <c r="A58" s="107">
        <v>44862</v>
      </c>
      <c r="B58" s="107">
        <v>44862</v>
      </c>
      <c r="C58" s="106">
        <v>116</v>
      </c>
      <c r="D58" s="108" t="s">
        <v>273</v>
      </c>
      <c r="E58" s="94">
        <v>6</v>
      </c>
      <c r="F58" s="53">
        <v>272.23779999999994</v>
      </c>
      <c r="G58" s="98">
        <f t="shared" si="2"/>
        <v>1633.4267999999997</v>
      </c>
    </row>
    <row r="59" spans="1:7" x14ac:dyDescent="0.25">
      <c r="A59" s="107">
        <v>44873</v>
      </c>
      <c r="B59" s="107">
        <v>44873</v>
      </c>
      <c r="C59" s="106">
        <v>117</v>
      </c>
      <c r="D59" s="108" t="s">
        <v>274</v>
      </c>
      <c r="E59" s="94">
        <v>19</v>
      </c>
      <c r="F59" s="53">
        <v>106.7664</v>
      </c>
      <c r="G59" s="98">
        <f t="shared" si="2"/>
        <v>2028.5616</v>
      </c>
    </row>
    <row r="60" spans="1:7" x14ac:dyDescent="0.25">
      <c r="A60" s="107">
        <v>44862</v>
      </c>
      <c r="B60" s="107">
        <v>44862</v>
      </c>
      <c r="C60" s="106" t="s">
        <v>349</v>
      </c>
      <c r="D60" s="108" t="s">
        <v>275</v>
      </c>
      <c r="E60" s="94">
        <v>13</v>
      </c>
      <c r="F60" s="53">
        <v>85.042599999999993</v>
      </c>
      <c r="G60" s="98">
        <f t="shared" si="2"/>
        <v>1105.5537999999999</v>
      </c>
    </row>
    <row r="61" spans="1:7" x14ac:dyDescent="0.25">
      <c r="A61" s="107">
        <v>44873</v>
      </c>
      <c r="B61" s="107">
        <v>44873</v>
      </c>
      <c r="C61" s="106">
        <v>120</v>
      </c>
      <c r="D61" s="108" t="s">
        <v>276</v>
      </c>
      <c r="E61" s="94">
        <v>20</v>
      </c>
      <c r="F61" s="53">
        <v>147.19319999999999</v>
      </c>
      <c r="G61" s="98">
        <f t="shared" si="2"/>
        <v>2943.8639999999996</v>
      </c>
    </row>
    <row r="62" spans="1:7" x14ac:dyDescent="0.25">
      <c r="A62" s="107">
        <v>44841</v>
      </c>
      <c r="B62" s="107">
        <v>44841</v>
      </c>
      <c r="C62" s="106">
        <v>122</v>
      </c>
      <c r="D62" s="108" t="s">
        <v>277</v>
      </c>
      <c r="E62" s="94">
        <v>50</v>
      </c>
      <c r="F62" s="53">
        <v>21.24</v>
      </c>
      <c r="G62" s="98">
        <f t="shared" si="2"/>
        <v>1062</v>
      </c>
    </row>
    <row r="63" spans="1:7" x14ac:dyDescent="0.25">
      <c r="A63" s="107">
        <v>44841</v>
      </c>
      <c r="B63" s="107">
        <v>44841</v>
      </c>
      <c r="C63" s="106">
        <v>220</v>
      </c>
      <c r="D63" s="108" t="s">
        <v>278</v>
      </c>
      <c r="E63" s="94">
        <v>48</v>
      </c>
      <c r="F63" s="53">
        <v>45.075999999999993</v>
      </c>
      <c r="G63" s="98">
        <f t="shared" si="2"/>
        <v>2163.6479999999997</v>
      </c>
    </row>
    <row r="64" spans="1:7" x14ac:dyDescent="0.25">
      <c r="A64" s="107">
        <v>44841</v>
      </c>
      <c r="B64" s="107">
        <v>44841</v>
      </c>
      <c r="C64" s="106">
        <v>123</v>
      </c>
      <c r="D64" s="108" t="s">
        <v>279</v>
      </c>
      <c r="E64" s="94">
        <v>20</v>
      </c>
      <c r="F64" s="53">
        <v>318.60000000000002</v>
      </c>
      <c r="G64" s="98">
        <f t="shared" si="2"/>
        <v>6372</v>
      </c>
    </row>
    <row r="65" spans="1:7" x14ac:dyDescent="0.25">
      <c r="A65" s="107">
        <v>44862</v>
      </c>
      <c r="B65" s="107">
        <v>44862</v>
      </c>
      <c r="C65" s="106" t="s">
        <v>350</v>
      </c>
      <c r="D65" s="108" t="s">
        <v>280</v>
      </c>
      <c r="E65" s="94">
        <v>4</v>
      </c>
      <c r="F65" s="53">
        <v>397.66000000000008</v>
      </c>
      <c r="G65" s="98">
        <f t="shared" si="2"/>
        <v>1590.6400000000003</v>
      </c>
    </row>
    <row r="66" spans="1:7" x14ac:dyDescent="0.25">
      <c r="A66" s="107">
        <v>44873</v>
      </c>
      <c r="B66" s="107">
        <v>44873</v>
      </c>
      <c r="C66" s="106">
        <v>128</v>
      </c>
      <c r="D66" s="108" t="s">
        <v>281</v>
      </c>
      <c r="E66" s="94">
        <v>9</v>
      </c>
      <c r="F66" s="53">
        <v>281.0052</v>
      </c>
      <c r="G66" s="98">
        <f t="shared" si="2"/>
        <v>2529.0468000000001</v>
      </c>
    </row>
    <row r="67" spans="1:7" x14ac:dyDescent="0.25">
      <c r="A67" s="107">
        <v>44862</v>
      </c>
      <c r="B67" s="107">
        <v>44862</v>
      </c>
      <c r="C67" s="106">
        <v>129</v>
      </c>
      <c r="D67" s="108" t="s">
        <v>282</v>
      </c>
      <c r="E67" s="94">
        <v>9</v>
      </c>
      <c r="F67" s="53">
        <v>281.0052</v>
      </c>
      <c r="G67" s="98">
        <f t="shared" si="2"/>
        <v>2529.0468000000001</v>
      </c>
    </row>
    <row r="68" spans="1:7" x14ac:dyDescent="0.25">
      <c r="A68" s="107">
        <v>44862</v>
      </c>
      <c r="B68" s="107">
        <v>44862</v>
      </c>
      <c r="C68" s="106">
        <v>130</v>
      </c>
      <c r="D68" s="108" t="s">
        <v>283</v>
      </c>
      <c r="E68" s="94">
        <v>9</v>
      </c>
      <c r="F68" s="53">
        <v>281.0052</v>
      </c>
      <c r="G68" s="98">
        <f t="shared" si="2"/>
        <v>2529.0468000000001</v>
      </c>
    </row>
    <row r="69" spans="1:7" x14ac:dyDescent="0.25">
      <c r="A69" s="107">
        <v>44873</v>
      </c>
      <c r="B69" s="107">
        <v>44873</v>
      </c>
      <c r="C69" s="106">
        <v>131</v>
      </c>
      <c r="D69" s="108" t="s">
        <v>284</v>
      </c>
      <c r="E69" s="94">
        <v>9</v>
      </c>
      <c r="F69" s="53">
        <v>281.0052</v>
      </c>
      <c r="G69" s="98">
        <f t="shared" si="2"/>
        <v>2529.0468000000001</v>
      </c>
    </row>
    <row r="70" spans="1:7" x14ac:dyDescent="0.25">
      <c r="A70" s="107">
        <v>44862</v>
      </c>
      <c r="B70" s="107">
        <v>44862</v>
      </c>
      <c r="C70" s="106" t="s">
        <v>351</v>
      </c>
      <c r="D70" s="108" t="s">
        <v>285</v>
      </c>
      <c r="E70" s="94">
        <v>6</v>
      </c>
      <c r="F70" s="53">
        <v>108.5364</v>
      </c>
      <c r="G70" s="98">
        <f t="shared" si="2"/>
        <v>651.21839999999997</v>
      </c>
    </row>
    <row r="71" spans="1:7" x14ac:dyDescent="0.25">
      <c r="A71" s="107">
        <v>44862</v>
      </c>
      <c r="B71" s="107">
        <v>44862</v>
      </c>
      <c r="C71" s="106" t="s">
        <v>352</v>
      </c>
      <c r="D71" s="108" t="s">
        <v>286</v>
      </c>
      <c r="E71" s="94">
        <v>29</v>
      </c>
      <c r="F71" s="53">
        <v>44.415199999999999</v>
      </c>
      <c r="G71" s="98">
        <f t="shared" si="2"/>
        <v>1288.0408</v>
      </c>
    </row>
    <row r="72" spans="1:7" x14ac:dyDescent="0.25">
      <c r="A72" s="107">
        <v>44862</v>
      </c>
      <c r="B72" s="107">
        <v>44862</v>
      </c>
      <c r="C72" s="106">
        <v>135</v>
      </c>
      <c r="D72" s="108" t="s">
        <v>287</v>
      </c>
      <c r="E72" s="94">
        <v>34</v>
      </c>
      <c r="F72" s="53">
        <v>27.883400000000005</v>
      </c>
      <c r="G72" s="98">
        <f t="shared" si="2"/>
        <v>948.03560000000016</v>
      </c>
    </row>
    <row r="73" spans="1:7" x14ac:dyDescent="0.25">
      <c r="A73" s="107">
        <v>44873</v>
      </c>
      <c r="B73" s="107">
        <v>44873</v>
      </c>
      <c r="C73" s="106">
        <v>136</v>
      </c>
      <c r="D73" s="108" t="s">
        <v>288</v>
      </c>
      <c r="E73" s="94">
        <v>28</v>
      </c>
      <c r="F73" s="53">
        <v>34.043000000000006</v>
      </c>
      <c r="G73" s="98">
        <f t="shared" si="2"/>
        <v>953.20400000000018</v>
      </c>
    </row>
    <row r="74" spans="1:7" x14ac:dyDescent="0.25">
      <c r="A74" s="107">
        <v>44862</v>
      </c>
      <c r="B74" s="107">
        <v>44862</v>
      </c>
      <c r="C74" s="106">
        <v>137</v>
      </c>
      <c r="D74" s="108" t="s">
        <v>289</v>
      </c>
      <c r="E74" s="94">
        <v>35</v>
      </c>
      <c r="F74" s="53">
        <v>306.15335999999996</v>
      </c>
      <c r="G74" s="98">
        <f t="shared" si="2"/>
        <v>10715.3676</v>
      </c>
    </row>
    <row r="75" spans="1:7" x14ac:dyDescent="0.25">
      <c r="A75" s="107">
        <v>44862</v>
      </c>
      <c r="B75" s="107">
        <v>44862</v>
      </c>
      <c r="C75" s="106">
        <v>143</v>
      </c>
      <c r="D75" s="108" t="s">
        <v>290</v>
      </c>
      <c r="E75" s="94">
        <v>15</v>
      </c>
      <c r="F75" s="53">
        <v>20.815199999999997</v>
      </c>
      <c r="G75" s="98">
        <f t="shared" si="2"/>
        <v>312.22799999999995</v>
      </c>
    </row>
    <row r="76" spans="1:7" x14ac:dyDescent="0.25">
      <c r="A76" s="107">
        <v>44862</v>
      </c>
      <c r="B76" s="107">
        <v>44862</v>
      </c>
      <c r="C76" s="106">
        <v>153</v>
      </c>
      <c r="D76" s="108" t="s">
        <v>291</v>
      </c>
      <c r="E76" s="94">
        <v>15</v>
      </c>
      <c r="F76" s="53">
        <v>49.736999999999995</v>
      </c>
      <c r="G76" s="98">
        <f t="shared" si="2"/>
        <v>746.05499999999995</v>
      </c>
    </row>
    <row r="77" spans="1:7" x14ac:dyDescent="0.25">
      <c r="A77" s="107">
        <v>44841</v>
      </c>
      <c r="B77" s="107">
        <v>44841</v>
      </c>
      <c r="C77" s="106">
        <v>144</v>
      </c>
      <c r="D77" s="108" t="s">
        <v>292</v>
      </c>
      <c r="E77" s="94">
        <v>6</v>
      </c>
      <c r="F77" s="53">
        <v>215.64499999999998</v>
      </c>
      <c r="G77" s="98">
        <f t="shared" si="2"/>
        <v>1293.8699999999999</v>
      </c>
    </row>
    <row r="78" spans="1:7" x14ac:dyDescent="0.25">
      <c r="A78" s="107">
        <v>44873</v>
      </c>
      <c r="B78" s="107">
        <v>44873</v>
      </c>
      <c r="C78" s="106" t="s">
        <v>353</v>
      </c>
      <c r="D78" s="108" t="s">
        <v>293</v>
      </c>
      <c r="E78" s="94">
        <v>3</v>
      </c>
      <c r="F78" s="53">
        <v>157.60079999999999</v>
      </c>
      <c r="G78" s="98">
        <f t="shared" si="2"/>
        <v>472.80239999999998</v>
      </c>
    </row>
    <row r="79" spans="1:7" x14ac:dyDescent="0.25">
      <c r="A79" s="107">
        <v>44873</v>
      </c>
      <c r="B79" s="107">
        <v>44873</v>
      </c>
      <c r="C79" s="106" t="s">
        <v>354</v>
      </c>
      <c r="D79" s="108" t="s">
        <v>294</v>
      </c>
      <c r="E79" s="94">
        <v>3</v>
      </c>
      <c r="F79" s="53">
        <v>157.60079999999999</v>
      </c>
      <c r="G79" s="98">
        <f t="shared" si="2"/>
        <v>472.80239999999998</v>
      </c>
    </row>
    <row r="80" spans="1:7" x14ac:dyDescent="0.25">
      <c r="A80" s="107">
        <v>44873</v>
      </c>
      <c r="B80" s="107">
        <v>44873</v>
      </c>
      <c r="C80" s="106" t="s">
        <v>355</v>
      </c>
      <c r="D80" s="108" t="s">
        <v>295</v>
      </c>
      <c r="E80" s="94">
        <v>3</v>
      </c>
      <c r="F80" s="53">
        <v>157.60079999999999</v>
      </c>
      <c r="G80" s="98">
        <f t="shared" si="2"/>
        <v>472.80239999999998</v>
      </c>
    </row>
    <row r="81" spans="1:7" x14ac:dyDescent="0.25">
      <c r="A81" s="107">
        <v>44873</v>
      </c>
      <c r="B81" s="107">
        <v>44873</v>
      </c>
      <c r="C81" s="106" t="s">
        <v>356</v>
      </c>
      <c r="D81" s="108" t="s">
        <v>296</v>
      </c>
      <c r="E81" s="94">
        <v>3</v>
      </c>
      <c r="F81" s="53">
        <v>157.60079999999999</v>
      </c>
      <c r="G81" s="98">
        <f t="shared" si="2"/>
        <v>472.80239999999998</v>
      </c>
    </row>
    <row r="82" spans="1:7" x14ac:dyDescent="0.25">
      <c r="A82" s="107">
        <v>44873</v>
      </c>
      <c r="B82" s="107">
        <v>44873</v>
      </c>
      <c r="C82" s="106" t="s">
        <v>357</v>
      </c>
      <c r="D82" s="108" t="s">
        <v>297</v>
      </c>
      <c r="E82" s="94">
        <v>3</v>
      </c>
      <c r="F82" s="53">
        <v>157.60079999999999</v>
      </c>
      <c r="G82" s="98">
        <f t="shared" si="2"/>
        <v>472.80239999999998</v>
      </c>
    </row>
    <row r="83" spans="1:7" x14ac:dyDescent="0.25">
      <c r="A83" s="107">
        <v>44873</v>
      </c>
      <c r="B83" s="107">
        <v>44873</v>
      </c>
      <c r="C83" s="106" t="s">
        <v>358</v>
      </c>
      <c r="D83" s="108" t="s">
        <v>298</v>
      </c>
      <c r="E83" s="94">
        <v>3</v>
      </c>
      <c r="F83" s="53">
        <v>157.60079999999999</v>
      </c>
      <c r="G83" s="98">
        <f t="shared" si="2"/>
        <v>472.80239999999998</v>
      </c>
    </row>
    <row r="84" spans="1:7" x14ac:dyDescent="0.25">
      <c r="A84" s="107">
        <v>44873</v>
      </c>
      <c r="B84" s="107">
        <v>44873</v>
      </c>
      <c r="C84" s="106" t="s">
        <v>359</v>
      </c>
      <c r="D84" s="108" t="s">
        <v>299</v>
      </c>
      <c r="E84" s="94">
        <v>3</v>
      </c>
      <c r="F84" s="53">
        <v>157.60079999999999</v>
      </c>
      <c r="G84" s="98">
        <f t="shared" si="2"/>
        <v>472.80239999999998</v>
      </c>
    </row>
    <row r="85" spans="1:7" x14ac:dyDescent="0.25">
      <c r="A85" s="107">
        <v>44862</v>
      </c>
      <c r="B85" s="107">
        <v>44862</v>
      </c>
      <c r="C85" s="106">
        <v>146</v>
      </c>
      <c r="D85" s="108" t="s">
        <v>300</v>
      </c>
      <c r="E85" s="94">
        <v>12</v>
      </c>
      <c r="F85" s="53">
        <v>20.236999999999998</v>
      </c>
      <c r="G85" s="98">
        <f t="shared" si="2"/>
        <v>242.84399999999999</v>
      </c>
    </row>
    <row r="86" spans="1:7" x14ac:dyDescent="0.25">
      <c r="A86" s="107">
        <v>44873</v>
      </c>
      <c r="B86" s="107">
        <v>44873</v>
      </c>
      <c r="C86" s="106">
        <v>147</v>
      </c>
      <c r="D86" s="108" t="s">
        <v>301</v>
      </c>
      <c r="E86" s="94">
        <v>20</v>
      </c>
      <c r="F86" s="53">
        <v>57.985199999999999</v>
      </c>
      <c r="G86" s="98">
        <f t="shared" si="2"/>
        <v>1159.704</v>
      </c>
    </row>
    <row r="87" spans="1:7" x14ac:dyDescent="0.25">
      <c r="A87" s="107">
        <v>44873</v>
      </c>
      <c r="B87" s="107">
        <v>44873</v>
      </c>
      <c r="C87" s="106" t="s">
        <v>360</v>
      </c>
      <c r="D87" s="108" t="s">
        <v>302</v>
      </c>
      <c r="E87" s="94">
        <v>80</v>
      </c>
      <c r="F87" s="53">
        <v>57.985199999999999</v>
      </c>
      <c r="G87" s="98">
        <f t="shared" si="2"/>
        <v>4638.8159999999998</v>
      </c>
    </row>
    <row r="88" spans="1:7" x14ac:dyDescent="0.25">
      <c r="A88" s="107">
        <v>44873</v>
      </c>
      <c r="B88" s="107">
        <v>44873</v>
      </c>
      <c r="C88" s="106">
        <v>149</v>
      </c>
      <c r="D88" s="108" t="s">
        <v>303</v>
      </c>
      <c r="E88" s="94">
        <v>20</v>
      </c>
      <c r="F88" s="53">
        <v>57.985199999999999</v>
      </c>
      <c r="G88" s="98">
        <f t="shared" si="2"/>
        <v>1159.704</v>
      </c>
    </row>
    <row r="89" spans="1:7" x14ac:dyDescent="0.25">
      <c r="A89" s="107">
        <v>44873</v>
      </c>
      <c r="B89" s="107">
        <v>44873</v>
      </c>
      <c r="C89" s="106" t="s">
        <v>361</v>
      </c>
      <c r="D89" s="108" t="s">
        <v>304</v>
      </c>
      <c r="E89" s="94">
        <v>5</v>
      </c>
      <c r="F89" s="53">
        <v>57.985199999999985</v>
      </c>
      <c r="G89" s="98">
        <f t="shared" si="2"/>
        <v>289.92599999999993</v>
      </c>
    </row>
    <row r="90" spans="1:7" x14ac:dyDescent="0.25">
      <c r="A90" s="107">
        <v>44841</v>
      </c>
      <c r="B90" s="107">
        <v>44841</v>
      </c>
      <c r="C90" s="106">
        <v>154</v>
      </c>
      <c r="D90" s="108" t="s">
        <v>305</v>
      </c>
      <c r="E90" s="94">
        <v>24</v>
      </c>
      <c r="F90" s="53">
        <v>78.670599999999993</v>
      </c>
      <c r="G90" s="98">
        <f t="shared" si="2"/>
        <v>1888.0944</v>
      </c>
    </row>
    <row r="91" spans="1:7" x14ac:dyDescent="0.25">
      <c r="A91" s="107">
        <v>44862</v>
      </c>
      <c r="B91" s="107">
        <v>44862</v>
      </c>
      <c r="C91" s="106" t="s">
        <v>362</v>
      </c>
      <c r="D91" s="108" t="s">
        <v>306</v>
      </c>
      <c r="E91" s="94">
        <v>4</v>
      </c>
      <c r="F91" s="53">
        <v>207.45580000000001</v>
      </c>
      <c r="G91" s="98">
        <f t="shared" si="2"/>
        <v>829.82320000000004</v>
      </c>
    </row>
    <row r="92" spans="1:7" x14ac:dyDescent="0.25">
      <c r="A92" s="107">
        <v>44841</v>
      </c>
      <c r="B92" s="107">
        <v>44841</v>
      </c>
      <c r="C92" s="106">
        <v>273</v>
      </c>
      <c r="D92" s="108" t="s">
        <v>307</v>
      </c>
      <c r="E92" s="94">
        <v>3</v>
      </c>
      <c r="F92" s="53">
        <v>3066.82</v>
      </c>
      <c r="G92" s="98">
        <f t="shared" si="2"/>
        <v>9200.4600000000009</v>
      </c>
    </row>
    <row r="93" spans="1:7" x14ac:dyDescent="0.25">
      <c r="A93" s="107">
        <v>44841</v>
      </c>
      <c r="B93" s="107">
        <v>44841</v>
      </c>
      <c r="C93" s="106">
        <v>274</v>
      </c>
      <c r="D93" s="108" t="s">
        <v>308</v>
      </c>
      <c r="E93" s="94">
        <v>2</v>
      </c>
      <c r="F93" s="53">
        <v>2007.9900000000002</v>
      </c>
      <c r="G93" s="98">
        <f t="shared" si="2"/>
        <v>4015.9800000000005</v>
      </c>
    </row>
    <row r="94" spans="1:7" x14ac:dyDescent="0.25">
      <c r="A94" s="107">
        <v>44841</v>
      </c>
      <c r="B94" s="107">
        <v>44841</v>
      </c>
      <c r="C94" s="106" t="s">
        <v>363</v>
      </c>
      <c r="D94" s="108" t="s">
        <v>309</v>
      </c>
      <c r="E94" s="94">
        <v>2</v>
      </c>
      <c r="F94" s="53">
        <v>19350.82</v>
      </c>
      <c r="G94" s="98">
        <f t="shared" si="2"/>
        <v>38701.64</v>
      </c>
    </row>
    <row r="95" spans="1:7" x14ac:dyDescent="0.25">
      <c r="A95" s="107">
        <v>44841</v>
      </c>
      <c r="B95" s="107">
        <v>44841</v>
      </c>
      <c r="C95" s="106">
        <v>172</v>
      </c>
      <c r="D95" s="108" t="s">
        <v>310</v>
      </c>
      <c r="E95" s="94">
        <v>11</v>
      </c>
      <c r="F95" s="53">
        <v>849.6</v>
      </c>
      <c r="G95" s="98">
        <f t="shared" si="2"/>
        <v>9345.6</v>
      </c>
    </row>
    <row r="96" spans="1:7" x14ac:dyDescent="0.25">
      <c r="A96" s="107">
        <v>44855</v>
      </c>
      <c r="B96" s="107">
        <v>44855</v>
      </c>
      <c r="C96" s="106">
        <v>184</v>
      </c>
      <c r="D96" s="108" t="s">
        <v>311</v>
      </c>
      <c r="E96" s="94">
        <v>1350</v>
      </c>
      <c r="F96" s="53">
        <v>206.5</v>
      </c>
      <c r="G96" s="98">
        <f t="shared" si="2"/>
        <v>278775</v>
      </c>
    </row>
    <row r="97" spans="1:7" x14ac:dyDescent="0.25">
      <c r="A97" s="107">
        <v>44862</v>
      </c>
      <c r="B97" s="107">
        <v>44862</v>
      </c>
      <c r="C97" s="106">
        <v>261</v>
      </c>
      <c r="D97" s="108" t="s">
        <v>312</v>
      </c>
      <c r="E97" s="94">
        <v>3</v>
      </c>
      <c r="F97" s="53">
        <v>307.41359999999986</v>
      </c>
      <c r="G97" s="98">
        <f t="shared" si="2"/>
        <v>922.24079999999958</v>
      </c>
    </row>
    <row r="98" spans="1:7" x14ac:dyDescent="0.25">
      <c r="A98" s="107">
        <v>44862</v>
      </c>
      <c r="B98" s="107">
        <v>44862</v>
      </c>
      <c r="C98" s="106">
        <v>180</v>
      </c>
      <c r="D98" s="108" t="s">
        <v>313</v>
      </c>
      <c r="E98" s="94">
        <v>2</v>
      </c>
      <c r="F98" s="53">
        <v>307.41359999999997</v>
      </c>
      <c r="G98" s="98">
        <f t="shared" si="2"/>
        <v>614.82719999999995</v>
      </c>
    </row>
    <row r="99" spans="1:7" x14ac:dyDescent="0.25">
      <c r="A99" s="107">
        <v>44862</v>
      </c>
      <c r="B99" s="107">
        <v>44862</v>
      </c>
      <c r="C99" s="106">
        <v>181</v>
      </c>
      <c r="D99" s="108" t="s">
        <v>314</v>
      </c>
      <c r="E99" s="94">
        <v>5</v>
      </c>
      <c r="F99" s="53">
        <v>307.41359999999997</v>
      </c>
      <c r="G99" s="98">
        <f t="shared" si="2"/>
        <v>1537.0679999999998</v>
      </c>
    </row>
    <row r="100" spans="1:7" x14ac:dyDescent="0.25">
      <c r="A100" s="107">
        <v>44862</v>
      </c>
      <c r="B100" s="107">
        <v>44862</v>
      </c>
      <c r="C100" s="106">
        <v>182</v>
      </c>
      <c r="D100" s="108" t="s">
        <v>315</v>
      </c>
      <c r="E100" s="94">
        <v>5</v>
      </c>
      <c r="F100" s="53">
        <v>307.41359999999997</v>
      </c>
      <c r="G100" s="98">
        <f t="shared" si="2"/>
        <v>1537.0679999999998</v>
      </c>
    </row>
    <row r="101" spans="1:7" x14ac:dyDescent="0.25">
      <c r="A101" s="107">
        <v>44841</v>
      </c>
      <c r="B101" s="107">
        <v>44841</v>
      </c>
      <c r="C101" s="106">
        <v>185</v>
      </c>
      <c r="D101" s="108" t="s">
        <v>316</v>
      </c>
      <c r="E101" s="94">
        <v>115</v>
      </c>
      <c r="F101" s="53">
        <v>343.73400000000004</v>
      </c>
      <c r="G101" s="98">
        <f t="shared" si="2"/>
        <v>39529.410000000003</v>
      </c>
    </row>
    <row r="102" spans="1:7" x14ac:dyDescent="0.25">
      <c r="A102" s="107">
        <v>44841</v>
      </c>
      <c r="B102" s="107">
        <v>44841</v>
      </c>
      <c r="C102" s="106">
        <v>186</v>
      </c>
      <c r="D102" s="108" t="s">
        <v>317</v>
      </c>
      <c r="E102" s="94">
        <v>8</v>
      </c>
      <c r="F102" s="53">
        <v>429.52</v>
      </c>
      <c r="G102" s="98">
        <f t="shared" si="2"/>
        <v>3436.16</v>
      </c>
    </row>
    <row r="103" spans="1:7" x14ac:dyDescent="0.25">
      <c r="A103" s="107">
        <v>44841</v>
      </c>
      <c r="B103" s="107">
        <v>44841</v>
      </c>
      <c r="C103" s="106">
        <v>263</v>
      </c>
      <c r="D103" s="108" t="s">
        <v>318</v>
      </c>
      <c r="E103" s="94">
        <v>0</v>
      </c>
      <c r="F103" s="53">
        <v>0</v>
      </c>
      <c r="G103" s="98">
        <f t="shared" si="2"/>
        <v>0</v>
      </c>
    </row>
    <row r="104" spans="1:7" x14ac:dyDescent="0.25">
      <c r="A104" s="107">
        <v>44873</v>
      </c>
      <c r="B104" s="107">
        <v>44873</v>
      </c>
      <c r="C104" s="106">
        <v>392</v>
      </c>
      <c r="D104" s="108" t="s">
        <v>319</v>
      </c>
      <c r="E104" s="94">
        <v>2</v>
      </c>
      <c r="F104" s="53">
        <v>1479.366</v>
      </c>
      <c r="G104" s="98">
        <f t="shared" ref="G104:G167" si="3">+E104*F104</f>
        <v>2958.732</v>
      </c>
    </row>
    <row r="105" spans="1:7" x14ac:dyDescent="0.25">
      <c r="A105" s="107">
        <v>44841</v>
      </c>
      <c r="B105" s="107">
        <v>44841</v>
      </c>
      <c r="C105" s="106">
        <v>193</v>
      </c>
      <c r="D105" s="108" t="s">
        <v>320</v>
      </c>
      <c r="E105" s="94">
        <v>14</v>
      </c>
      <c r="F105" s="53">
        <v>29.5</v>
      </c>
      <c r="G105" s="98">
        <f t="shared" si="3"/>
        <v>413</v>
      </c>
    </row>
    <row r="106" spans="1:7" x14ac:dyDescent="0.25">
      <c r="A106" s="107">
        <v>44862</v>
      </c>
      <c r="B106" s="107">
        <v>44862</v>
      </c>
      <c r="C106" s="106">
        <v>194</v>
      </c>
      <c r="D106" s="108" t="s">
        <v>321</v>
      </c>
      <c r="E106" s="94">
        <v>300</v>
      </c>
      <c r="F106" s="53">
        <v>50.551200000000001</v>
      </c>
      <c r="G106" s="98">
        <f t="shared" si="3"/>
        <v>15165.36</v>
      </c>
    </row>
    <row r="107" spans="1:7" x14ac:dyDescent="0.25">
      <c r="A107" s="107">
        <v>44873</v>
      </c>
      <c r="B107" s="107">
        <v>44873</v>
      </c>
      <c r="C107" s="106" t="s">
        <v>364</v>
      </c>
      <c r="D107" s="108" t="s">
        <v>322</v>
      </c>
      <c r="E107" s="94">
        <v>14</v>
      </c>
      <c r="F107" s="53">
        <v>462.39480000000003</v>
      </c>
      <c r="G107" s="98">
        <f t="shared" si="3"/>
        <v>6473.5272000000004</v>
      </c>
    </row>
    <row r="108" spans="1:7" x14ac:dyDescent="0.25">
      <c r="A108" s="107">
        <v>44862</v>
      </c>
      <c r="B108" s="107">
        <v>44862</v>
      </c>
      <c r="C108" s="106">
        <v>200</v>
      </c>
      <c r="D108" s="108" t="s">
        <v>323</v>
      </c>
      <c r="E108" s="94">
        <v>2</v>
      </c>
      <c r="F108" s="53">
        <v>844.40800000000002</v>
      </c>
      <c r="G108" s="98">
        <f t="shared" si="3"/>
        <v>1688.816</v>
      </c>
    </row>
    <row r="109" spans="1:7" x14ac:dyDescent="0.25">
      <c r="A109" s="107">
        <v>44841</v>
      </c>
      <c r="B109" s="107">
        <v>44841</v>
      </c>
      <c r="C109" s="106" t="s">
        <v>365</v>
      </c>
      <c r="D109" s="108" t="s">
        <v>324</v>
      </c>
      <c r="E109" s="94">
        <v>50</v>
      </c>
      <c r="F109" s="53">
        <v>94.388199999999998</v>
      </c>
      <c r="G109" s="98">
        <f t="shared" si="3"/>
        <v>4719.41</v>
      </c>
    </row>
    <row r="110" spans="1:7" x14ac:dyDescent="0.25">
      <c r="A110" s="107">
        <v>44841</v>
      </c>
      <c r="B110" s="107">
        <v>44841</v>
      </c>
      <c r="C110" s="106">
        <v>201</v>
      </c>
      <c r="D110" s="108" t="s">
        <v>325</v>
      </c>
      <c r="E110" s="94">
        <v>25</v>
      </c>
      <c r="F110" s="53">
        <v>132.16</v>
      </c>
      <c r="G110" s="98">
        <f t="shared" si="3"/>
        <v>3304</v>
      </c>
    </row>
    <row r="111" spans="1:7" x14ac:dyDescent="0.25">
      <c r="A111" s="107">
        <v>44841</v>
      </c>
      <c r="B111" s="107">
        <v>44841</v>
      </c>
      <c r="C111" s="106">
        <v>202</v>
      </c>
      <c r="D111" s="108" t="s">
        <v>326</v>
      </c>
      <c r="E111" s="94">
        <v>3</v>
      </c>
      <c r="F111" s="53">
        <v>73.159999999999854</v>
      </c>
      <c r="G111" s="98">
        <f t="shared" si="3"/>
        <v>219.47999999999956</v>
      </c>
    </row>
    <row r="112" spans="1:7" x14ac:dyDescent="0.25">
      <c r="A112" s="107">
        <v>44841</v>
      </c>
      <c r="B112" s="107">
        <v>44841</v>
      </c>
      <c r="C112" s="106" t="s">
        <v>366</v>
      </c>
      <c r="D112" s="108" t="s">
        <v>327</v>
      </c>
      <c r="E112" s="94">
        <v>1</v>
      </c>
      <c r="F112" s="53">
        <v>1373.52</v>
      </c>
      <c r="G112" s="98">
        <f t="shared" si="3"/>
        <v>1373.52</v>
      </c>
    </row>
    <row r="113" spans="1:7" x14ac:dyDescent="0.25">
      <c r="A113" s="107">
        <v>44841</v>
      </c>
      <c r="B113" s="107">
        <v>44841</v>
      </c>
      <c r="C113" s="106">
        <v>203</v>
      </c>
      <c r="D113" s="108" t="s">
        <v>328</v>
      </c>
      <c r="E113" s="94">
        <v>2</v>
      </c>
      <c r="F113" s="53">
        <v>1373.52</v>
      </c>
      <c r="G113" s="98">
        <f t="shared" si="3"/>
        <v>2747.04</v>
      </c>
    </row>
    <row r="114" spans="1:7" x14ac:dyDescent="0.25">
      <c r="A114" s="107">
        <v>44862</v>
      </c>
      <c r="B114" s="107">
        <v>44862</v>
      </c>
      <c r="C114" s="106" t="s">
        <v>367</v>
      </c>
      <c r="D114" s="108" t="s">
        <v>329</v>
      </c>
      <c r="E114" s="94">
        <v>12</v>
      </c>
      <c r="F114" s="53">
        <v>145.47040000000001</v>
      </c>
      <c r="G114" s="98">
        <f t="shared" si="3"/>
        <v>1745.6448</v>
      </c>
    </row>
    <row r="115" spans="1:7" x14ac:dyDescent="0.25">
      <c r="A115" s="107">
        <v>44841</v>
      </c>
      <c r="B115" s="107">
        <v>44841</v>
      </c>
      <c r="C115" s="106">
        <v>204</v>
      </c>
      <c r="D115" s="108" t="s">
        <v>330</v>
      </c>
      <c r="E115" s="94">
        <v>1</v>
      </c>
      <c r="F115" s="53">
        <v>1373.52</v>
      </c>
      <c r="G115" s="98">
        <f t="shared" si="3"/>
        <v>1373.52</v>
      </c>
    </row>
    <row r="116" spans="1:7" x14ac:dyDescent="0.25">
      <c r="A116" s="107">
        <v>44841</v>
      </c>
      <c r="B116" s="107">
        <v>44841</v>
      </c>
      <c r="C116" s="106">
        <v>205</v>
      </c>
      <c r="D116" s="108" t="s">
        <v>331</v>
      </c>
      <c r="E116" s="94">
        <v>1</v>
      </c>
      <c r="F116" s="53">
        <v>1373.52</v>
      </c>
      <c r="G116" s="98">
        <f t="shared" si="3"/>
        <v>1373.52</v>
      </c>
    </row>
    <row r="117" spans="1:7" x14ac:dyDescent="0.25">
      <c r="A117" s="107">
        <v>44841</v>
      </c>
      <c r="B117" s="107">
        <v>44841</v>
      </c>
      <c r="C117" s="106">
        <v>206</v>
      </c>
      <c r="D117" s="108" t="s">
        <v>332</v>
      </c>
      <c r="E117" s="94">
        <v>1</v>
      </c>
      <c r="F117" s="53">
        <v>1373.52</v>
      </c>
      <c r="G117" s="98">
        <f t="shared" si="3"/>
        <v>1373.52</v>
      </c>
    </row>
    <row r="118" spans="1:7" x14ac:dyDescent="0.25">
      <c r="A118" s="107">
        <v>44862</v>
      </c>
      <c r="B118" s="107">
        <v>44862</v>
      </c>
      <c r="C118" s="106">
        <v>207</v>
      </c>
      <c r="D118" s="108" t="s">
        <v>333</v>
      </c>
      <c r="E118" s="94">
        <v>20</v>
      </c>
      <c r="F118" s="53">
        <v>129.35159999999996</v>
      </c>
      <c r="G118" s="98">
        <f t="shared" si="3"/>
        <v>2587.0319999999992</v>
      </c>
    </row>
    <row r="119" spans="1:7" x14ac:dyDescent="0.25">
      <c r="A119" s="107">
        <v>44873</v>
      </c>
      <c r="B119" s="107">
        <v>44873</v>
      </c>
      <c r="C119" s="106">
        <v>210</v>
      </c>
      <c r="D119" s="108" t="s">
        <v>334</v>
      </c>
      <c r="E119" s="94">
        <v>2</v>
      </c>
      <c r="F119" s="53">
        <v>58.881999999999998</v>
      </c>
      <c r="G119" s="98">
        <f t="shared" si="3"/>
        <v>117.764</v>
      </c>
    </row>
    <row r="120" spans="1:7" x14ac:dyDescent="0.25">
      <c r="A120" s="107">
        <v>44862</v>
      </c>
      <c r="B120" s="107">
        <v>44862</v>
      </c>
      <c r="C120" s="106">
        <v>210</v>
      </c>
      <c r="D120" s="108" t="s">
        <v>334</v>
      </c>
      <c r="E120" s="94">
        <v>4</v>
      </c>
      <c r="F120" s="53">
        <v>58.882000000000005</v>
      </c>
      <c r="G120" s="98">
        <f t="shared" si="3"/>
        <v>235.52800000000002</v>
      </c>
    </row>
    <row r="121" spans="1:7" x14ac:dyDescent="0.25">
      <c r="A121" s="107">
        <v>44862</v>
      </c>
      <c r="B121" s="107">
        <v>44862</v>
      </c>
      <c r="C121" s="106" t="s">
        <v>368</v>
      </c>
      <c r="D121" s="108" t="s">
        <v>335</v>
      </c>
      <c r="E121" s="94">
        <v>4</v>
      </c>
      <c r="F121" s="53">
        <v>30.385000000000005</v>
      </c>
      <c r="G121" s="98">
        <f t="shared" si="3"/>
        <v>121.54000000000002</v>
      </c>
    </row>
    <row r="122" spans="1:7" x14ac:dyDescent="0.25">
      <c r="A122" s="107">
        <v>44862</v>
      </c>
      <c r="B122" s="107">
        <v>44862</v>
      </c>
      <c r="C122" s="106" t="s">
        <v>369</v>
      </c>
      <c r="D122" s="108" t="s">
        <v>336</v>
      </c>
      <c r="E122" s="94">
        <v>4</v>
      </c>
      <c r="F122" s="53">
        <v>30.385000000000005</v>
      </c>
      <c r="G122" s="98">
        <f t="shared" si="3"/>
        <v>121.54000000000002</v>
      </c>
    </row>
    <row r="123" spans="1:7" x14ac:dyDescent="0.25">
      <c r="A123" s="107">
        <v>44841</v>
      </c>
      <c r="B123" s="107">
        <v>44841</v>
      </c>
      <c r="C123" s="106">
        <v>212</v>
      </c>
      <c r="D123" s="108" t="s">
        <v>337</v>
      </c>
      <c r="E123" s="94">
        <v>0</v>
      </c>
      <c r="F123" s="53">
        <v>0</v>
      </c>
      <c r="G123" s="98">
        <f t="shared" si="3"/>
        <v>0</v>
      </c>
    </row>
    <row r="124" spans="1:7" x14ac:dyDescent="0.25">
      <c r="A124" s="107">
        <v>44901</v>
      </c>
      <c r="B124" s="107">
        <v>44901</v>
      </c>
      <c r="C124" s="106" t="s">
        <v>106</v>
      </c>
      <c r="D124" s="108" t="s">
        <v>69</v>
      </c>
      <c r="E124" s="109">
        <v>18</v>
      </c>
      <c r="F124" s="114">
        <v>7316</v>
      </c>
      <c r="G124" s="98">
        <f t="shared" si="3"/>
        <v>131688</v>
      </c>
    </row>
    <row r="125" spans="1:7" x14ac:dyDescent="0.25">
      <c r="A125" s="107">
        <v>44901</v>
      </c>
      <c r="B125" s="107">
        <v>44901</v>
      </c>
      <c r="C125" s="106" t="s">
        <v>107</v>
      </c>
      <c r="D125" s="108" t="s">
        <v>70</v>
      </c>
      <c r="E125" s="109">
        <v>18</v>
      </c>
      <c r="F125" s="114">
        <v>6254</v>
      </c>
      <c r="G125" s="98">
        <f t="shared" si="3"/>
        <v>112572</v>
      </c>
    </row>
    <row r="126" spans="1:7" x14ac:dyDescent="0.25">
      <c r="A126" s="107">
        <v>44901</v>
      </c>
      <c r="B126" s="107">
        <v>44901</v>
      </c>
      <c r="C126" s="106" t="s">
        <v>108</v>
      </c>
      <c r="D126" s="108" t="s">
        <v>71</v>
      </c>
      <c r="E126" s="109">
        <v>18</v>
      </c>
      <c r="F126" s="114">
        <v>6254</v>
      </c>
      <c r="G126" s="98">
        <f t="shared" si="3"/>
        <v>112572</v>
      </c>
    </row>
    <row r="127" spans="1:7" x14ac:dyDescent="0.25">
      <c r="A127" s="107">
        <v>44901</v>
      </c>
      <c r="B127" s="107">
        <v>44901</v>
      </c>
      <c r="C127" s="106" t="s">
        <v>109</v>
      </c>
      <c r="D127" s="108" t="s">
        <v>72</v>
      </c>
      <c r="E127" s="109">
        <v>18</v>
      </c>
      <c r="F127" s="114">
        <v>6254</v>
      </c>
      <c r="G127" s="98">
        <f t="shared" si="3"/>
        <v>112572</v>
      </c>
    </row>
    <row r="128" spans="1:7" x14ac:dyDescent="0.25">
      <c r="A128" s="107">
        <v>44901</v>
      </c>
      <c r="B128" s="107">
        <v>44901</v>
      </c>
      <c r="C128" s="106" t="s">
        <v>370</v>
      </c>
      <c r="D128" s="108" t="s">
        <v>371</v>
      </c>
      <c r="E128" s="109">
        <v>4</v>
      </c>
      <c r="F128" s="114">
        <v>3776</v>
      </c>
      <c r="G128" s="98">
        <f t="shared" si="3"/>
        <v>15104</v>
      </c>
    </row>
    <row r="129" spans="1:7" x14ac:dyDescent="0.25">
      <c r="A129" s="107">
        <v>44715</v>
      </c>
      <c r="B129" s="107">
        <v>44715</v>
      </c>
      <c r="C129" s="106" t="s">
        <v>117</v>
      </c>
      <c r="D129" s="108" t="s">
        <v>78</v>
      </c>
      <c r="E129" s="109">
        <v>0</v>
      </c>
      <c r="F129" s="114">
        <v>0</v>
      </c>
      <c r="G129" s="98">
        <f t="shared" si="3"/>
        <v>0</v>
      </c>
    </row>
    <row r="130" spans="1:7" x14ac:dyDescent="0.25">
      <c r="A130" s="107">
        <v>44715</v>
      </c>
      <c r="B130" s="107">
        <v>44715</v>
      </c>
      <c r="C130" s="106" t="s">
        <v>118</v>
      </c>
      <c r="D130" s="108" t="s">
        <v>79</v>
      </c>
      <c r="E130" s="109">
        <v>0</v>
      </c>
      <c r="F130" s="114">
        <v>0</v>
      </c>
      <c r="G130" s="98">
        <f t="shared" si="3"/>
        <v>0</v>
      </c>
    </row>
    <row r="131" spans="1:7" x14ac:dyDescent="0.25">
      <c r="A131" s="107">
        <v>44764</v>
      </c>
      <c r="B131" s="107">
        <v>44764</v>
      </c>
      <c r="C131" s="106" t="s">
        <v>372</v>
      </c>
      <c r="D131" s="108" t="s">
        <v>373</v>
      </c>
      <c r="E131" s="109">
        <v>0</v>
      </c>
      <c r="F131" s="114">
        <v>0</v>
      </c>
      <c r="G131" s="98">
        <f t="shared" si="3"/>
        <v>0</v>
      </c>
    </row>
    <row r="132" spans="1:7" x14ac:dyDescent="0.25">
      <c r="A132" s="107">
        <v>44771</v>
      </c>
      <c r="B132" s="107">
        <v>44771</v>
      </c>
      <c r="C132" s="106" t="s">
        <v>180</v>
      </c>
      <c r="D132" s="108" t="s">
        <v>374</v>
      </c>
      <c r="E132" s="109">
        <v>0</v>
      </c>
      <c r="F132" s="114">
        <v>0</v>
      </c>
      <c r="G132" s="98">
        <f t="shared" si="3"/>
        <v>0</v>
      </c>
    </row>
    <row r="133" spans="1:7" x14ac:dyDescent="0.25">
      <c r="A133" s="107">
        <v>44893</v>
      </c>
      <c r="B133" s="107">
        <v>44893</v>
      </c>
      <c r="C133" s="106" t="s">
        <v>111</v>
      </c>
      <c r="D133" s="108" t="s">
        <v>73</v>
      </c>
      <c r="E133" s="109">
        <v>23</v>
      </c>
      <c r="F133" s="114">
        <v>6332.7419130434773</v>
      </c>
      <c r="G133" s="98">
        <f t="shared" si="3"/>
        <v>145653.06399999998</v>
      </c>
    </row>
    <row r="134" spans="1:7" x14ac:dyDescent="0.25">
      <c r="A134" s="107">
        <v>44893</v>
      </c>
      <c r="B134" s="107">
        <v>44893</v>
      </c>
      <c r="C134" s="106" t="s">
        <v>112</v>
      </c>
      <c r="D134" s="108" t="s">
        <v>74</v>
      </c>
      <c r="E134" s="109">
        <v>15</v>
      </c>
      <c r="F134" s="114">
        <v>6747.8064000000004</v>
      </c>
      <c r="G134" s="98">
        <f t="shared" si="3"/>
        <v>101217.09600000001</v>
      </c>
    </row>
    <row r="135" spans="1:7" x14ac:dyDescent="0.25">
      <c r="A135" s="107">
        <v>44893</v>
      </c>
      <c r="B135" s="107">
        <v>44893</v>
      </c>
      <c r="C135" s="106" t="s">
        <v>113</v>
      </c>
      <c r="D135" s="108" t="s">
        <v>75</v>
      </c>
      <c r="E135" s="109">
        <v>15</v>
      </c>
      <c r="F135" s="114">
        <v>6747.8064000000004</v>
      </c>
      <c r="G135" s="98">
        <f t="shared" si="3"/>
        <v>101217.09600000001</v>
      </c>
    </row>
    <row r="136" spans="1:7" x14ac:dyDescent="0.25">
      <c r="A136" s="107">
        <v>44893</v>
      </c>
      <c r="B136" s="107">
        <v>44893</v>
      </c>
      <c r="C136" s="106" t="s">
        <v>114</v>
      </c>
      <c r="D136" s="108" t="s">
        <v>76</v>
      </c>
      <c r="E136" s="109">
        <v>15</v>
      </c>
      <c r="F136" s="114">
        <v>6747.8064000000004</v>
      </c>
      <c r="G136" s="98">
        <f t="shared" si="3"/>
        <v>101217.09600000001</v>
      </c>
    </row>
    <row r="137" spans="1:7" x14ac:dyDescent="0.25">
      <c r="A137" s="107">
        <v>44893</v>
      </c>
      <c r="B137" s="107">
        <v>44893</v>
      </c>
      <c r="C137" s="106" t="s">
        <v>116</v>
      </c>
      <c r="D137" s="108" t="s">
        <v>115</v>
      </c>
      <c r="E137" s="109">
        <v>0</v>
      </c>
      <c r="F137" s="114">
        <v>0</v>
      </c>
      <c r="G137" s="98">
        <f t="shared" si="3"/>
        <v>0</v>
      </c>
    </row>
    <row r="138" spans="1:7" x14ac:dyDescent="0.25">
      <c r="A138" s="107">
        <v>44893</v>
      </c>
      <c r="B138" s="107">
        <v>44893</v>
      </c>
      <c r="C138" s="106" t="s">
        <v>375</v>
      </c>
      <c r="D138" s="108" t="s">
        <v>376</v>
      </c>
      <c r="E138" s="109">
        <v>0</v>
      </c>
      <c r="F138" s="114">
        <v>0</v>
      </c>
      <c r="G138" s="98">
        <f t="shared" si="3"/>
        <v>0</v>
      </c>
    </row>
    <row r="139" spans="1:7" x14ac:dyDescent="0.25">
      <c r="A139" s="107">
        <v>44893</v>
      </c>
      <c r="B139" s="107">
        <v>44893</v>
      </c>
      <c r="C139" s="106" t="s">
        <v>377</v>
      </c>
      <c r="D139" s="108" t="s">
        <v>378</v>
      </c>
      <c r="E139" s="109">
        <v>0</v>
      </c>
      <c r="F139" s="114">
        <v>0</v>
      </c>
      <c r="G139" s="98">
        <f t="shared" si="3"/>
        <v>0</v>
      </c>
    </row>
    <row r="140" spans="1:7" x14ac:dyDescent="0.25">
      <c r="A140" s="107">
        <v>44893</v>
      </c>
      <c r="B140" s="107">
        <v>44893</v>
      </c>
      <c r="C140" s="106" t="s">
        <v>119</v>
      </c>
      <c r="D140" s="108" t="s">
        <v>77</v>
      </c>
      <c r="E140" s="109">
        <v>0</v>
      </c>
      <c r="F140" s="114">
        <v>0</v>
      </c>
      <c r="G140" s="98">
        <f t="shared" si="3"/>
        <v>0</v>
      </c>
    </row>
    <row r="141" spans="1:7" x14ac:dyDescent="0.25">
      <c r="A141" s="107">
        <v>44893</v>
      </c>
      <c r="B141" s="107">
        <v>44893</v>
      </c>
      <c r="C141" s="106" t="s">
        <v>110</v>
      </c>
      <c r="D141" s="108" t="s">
        <v>91</v>
      </c>
      <c r="E141" s="109">
        <v>27</v>
      </c>
      <c r="F141" s="114">
        <v>7047.9987259259269</v>
      </c>
      <c r="G141" s="98">
        <f t="shared" si="3"/>
        <v>190295.96560000003</v>
      </c>
    </row>
    <row r="142" spans="1:7" x14ac:dyDescent="0.25">
      <c r="A142" s="107">
        <v>44893</v>
      </c>
      <c r="B142" s="107">
        <v>44893</v>
      </c>
      <c r="C142" s="106" t="s">
        <v>121</v>
      </c>
      <c r="D142" s="108" t="s">
        <v>92</v>
      </c>
      <c r="E142" s="109">
        <v>15</v>
      </c>
      <c r="F142" s="114">
        <v>5224.697799999999</v>
      </c>
      <c r="G142" s="98">
        <f t="shared" si="3"/>
        <v>78370.46699999999</v>
      </c>
    </row>
    <row r="143" spans="1:7" x14ac:dyDescent="0.25">
      <c r="A143" s="107">
        <v>44893</v>
      </c>
      <c r="B143" s="107">
        <v>44893</v>
      </c>
      <c r="C143" s="106" t="s">
        <v>120</v>
      </c>
      <c r="D143" s="108" t="s">
        <v>379</v>
      </c>
      <c r="E143" s="109">
        <v>0</v>
      </c>
      <c r="F143" s="114">
        <v>0</v>
      </c>
      <c r="G143" s="98">
        <f t="shared" si="3"/>
        <v>0</v>
      </c>
    </row>
    <row r="144" spans="1:7" x14ac:dyDescent="0.25">
      <c r="A144" s="107">
        <v>44839</v>
      </c>
      <c r="B144" s="107">
        <v>44839</v>
      </c>
      <c r="C144" s="106" t="s">
        <v>404</v>
      </c>
      <c r="D144" s="108" t="s">
        <v>380</v>
      </c>
      <c r="E144" s="109">
        <v>0</v>
      </c>
      <c r="F144" s="114">
        <v>0</v>
      </c>
      <c r="G144" s="98">
        <f t="shared" si="3"/>
        <v>0</v>
      </c>
    </row>
    <row r="145" spans="1:7" x14ac:dyDescent="0.25">
      <c r="A145" s="107">
        <v>44839</v>
      </c>
      <c r="B145" s="107">
        <v>44839</v>
      </c>
      <c r="C145" s="106" t="s">
        <v>405</v>
      </c>
      <c r="D145" s="108" t="s">
        <v>381</v>
      </c>
      <c r="E145" s="109">
        <v>2</v>
      </c>
      <c r="F145" s="114">
        <v>599.995</v>
      </c>
      <c r="G145" s="98">
        <f t="shared" si="3"/>
        <v>1199.99</v>
      </c>
    </row>
    <row r="146" spans="1:7" x14ac:dyDescent="0.25">
      <c r="A146" s="107">
        <v>44840</v>
      </c>
      <c r="B146" s="107">
        <v>44840</v>
      </c>
      <c r="C146" s="106" t="s">
        <v>406</v>
      </c>
      <c r="D146" s="108" t="s">
        <v>382</v>
      </c>
      <c r="E146" s="109">
        <v>0</v>
      </c>
      <c r="F146" s="114">
        <v>0</v>
      </c>
      <c r="G146" s="98">
        <f t="shared" si="3"/>
        <v>0</v>
      </c>
    </row>
    <row r="147" spans="1:7" x14ac:dyDescent="0.25">
      <c r="A147" s="107">
        <v>44840</v>
      </c>
      <c r="B147" s="107">
        <v>44840</v>
      </c>
      <c r="C147" s="106" t="s">
        <v>407</v>
      </c>
      <c r="D147" s="108" t="s">
        <v>383</v>
      </c>
      <c r="E147" s="109">
        <v>0</v>
      </c>
      <c r="F147" s="114">
        <v>0</v>
      </c>
      <c r="G147" s="98">
        <f t="shared" si="3"/>
        <v>0</v>
      </c>
    </row>
    <row r="148" spans="1:7" x14ac:dyDescent="0.25">
      <c r="A148" s="107">
        <v>44840</v>
      </c>
      <c r="B148" s="107">
        <v>44840</v>
      </c>
      <c r="C148" s="106" t="s">
        <v>408</v>
      </c>
      <c r="D148" s="108" t="s">
        <v>384</v>
      </c>
      <c r="E148" s="109">
        <v>0</v>
      </c>
      <c r="F148" s="114">
        <v>0</v>
      </c>
      <c r="G148" s="98">
        <f t="shared" si="3"/>
        <v>0</v>
      </c>
    </row>
    <row r="149" spans="1:7" x14ac:dyDescent="0.25">
      <c r="A149" s="107">
        <v>44840</v>
      </c>
      <c r="B149" s="107">
        <v>44840</v>
      </c>
      <c r="C149" s="106" t="s">
        <v>409</v>
      </c>
      <c r="D149" s="108" t="s">
        <v>385</v>
      </c>
      <c r="E149" s="109">
        <v>0</v>
      </c>
      <c r="F149" s="114">
        <v>0</v>
      </c>
      <c r="G149" s="98">
        <f t="shared" si="3"/>
        <v>0</v>
      </c>
    </row>
    <row r="150" spans="1:7" x14ac:dyDescent="0.25">
      <c r="A150" s="107">
        <v>44840</v>
      </c>
      <c r="B150" s="107">
        <v>44840</v>
      </c>
      <c r="C150" s="106" t="s">
        <v>410</v>
      </c>
      <c r="D150" s="108" t="s">
        <v>386</v>
      </c>
      <c r="E150" s="109">
        <v>0</v>
      </c>
      <c r="F150" s="114">
        <v>0</v>
      </c>
      <c r="G150" s="98">
        <f t="shared" si="3"/>
        <v>0</v>
      </c>
    </row>
    <row r="151" spans="1:7" x14ac:dyDescent="0.25">
      <c r="A151" s="107">
        <v>44840</v>
      </c>
      <c r="B151" s="107">
        <v>44840</v>
      </c>
      <c r="C151" s="106" t="s">
        <v>411</v>
      </c>
      <c r="D151" s="108" t="s">
        <v>387</v>
      </c>
      <c r="E151" s="109">
        <v>0</v>
      </c>
      <c r="F151" s="114">
        <v>0</v>
      </c>
      <c r="G151" s="98">
        <f t="shared" si="3"/>
        <v>0</v>
      </c>
    </row>
    <row r="152" spans="1:7" x14ac:dyDescent="0.25">
      <c r="A152" s="107">
        <v>44840</v>
      </c>
      <c r="B152" s="107">
        <v>44840</v>
      </c>
      <c r="C152" s="106" t="s">
        <v>412</v>
      </c>
      <c r="D152" s="108" t="s">
        <v>388</v>
      </c>
      <c r="E152" s="109">
        <v>0</v>
      </c>
      <c r="F152" s="114">
        <v>0</v>
      </c>
      <c r="G152" s="98">
        <f t="shared" si="3"/>
        <v>0</v>
      </c>
    </row>
    <row r="153" spans="1:7" x14ac:dyDescent="0.25">
      <c r="A153" s="107">
        <v>44848</v>
      </c>
      <c r="B153" s="107">
        <v>44848</v>
      </c>
      <c r="C153" s="106">
        <v>447</v>
      </c>
      <c r="D153" s="108" t="s">
        <v>389</v>
      </c>
      <c r="E153" s="109">
        <v>0</v>
      </c>
      <c r="F153" s="114">
        <v>0</v>
      </c>
      <c r="G153" s="98">
        <f t="shared" si="3"/>
        <v>0</v>
      </c>
    </row>
    <row r="154" spans="1:7" x14ac:dyDescent="0.25">
      <c r="A154" s="107">
        <v>44853</v>
      </c>
      <c r="B154" s="107">
        <v>44853</v>
      </c>
      <c r="C154" s="106">
        <v>431</v>
      </c>
      <c r="D154" s="108" t="s">
        <v>390</v>
      </c>
      <c r="E154" s="109">
        <v>0</v>
      </c>
      <c r="F154" s="114">
        <v>0</v>
      </c>
      <c r="G154" s="98">
        <f t="shared" si="3"/>
        <v>0</v>
      </c>
    </row>
    <row r="155" spans="1:7" x14ac:dyDescent="0.25">
      <c r="A155" s="107">
        <v>44853</v>
      </c>
      <c r="B155" s="107">
        <v>44853</v>
      </c>
      <c r="C155" s="106">
        <v>447</v>
      </c>
      <c r="D155" s="108" t="s">
        <v>389</v>
      </c>
      <c r="E155" s="109">
        <v>0</v>
      </c>
      <c r="F155" s="114">
        <v>0</v>
      </c>
      <c r="G155" s="98">
        <f t="shared" si="3"/>
        <v>0</v>
      </c>
    </row>
    <row r="156" spans="1:7" x14ac:dyDescent="0.25">
      <c r="A156" s="107">
        <v>44854</v>
      </c>
      <c r="B156" s="107">
        <v>44854</v>
      </c>
      <c r="C156" s="106">
        <v>366</v>
      </c>
      <c r="D156" s="108" t="s">
        <v>391</v>
      </c>
      <c r="E156" s="109">
        <v>0</v>
      </c>
      <c r="F156" s="114">
        <v>0</v>
      </c>
      <c r="G156" s="98">
        <f t="shared" si="3"/>
        <v>0</v>
      </c>
    </row>
    <row r="157" spans="1:7" x14ac:dyDescent="0.25">
      <c r="A157" s="107">
        <v>44854</v>
      </c>
      <c r="B157" s="107">
        <v>44854</v>
      </c>
      <c r="C157" s="106">
        <v>414</v>
      </c>
      <c r="D157" s="108" t="s">
        <v>392</v>
      </c>
      <c r="E157" s="109">
        <v>1</v>
      </c>
      <c r="F157" s="114">
        <v>560</v>
      </c>
      <c r="G157" s="98">
        <f t="shared" si="3"/>
        <v>560</v>
      </c>
    </row>
    <row r="158" spans="1:7" x14ac:dyDescent="0.25">
      <c r="A158" s="107">
        <v>44861</v>
      </c>
      <c r="B158" s="107">
        <v>44861</v>
      </c>
      <c r="C158" s="106">
        <v>404</v>
      </c>
      <c r="D158" s="108" t="s">
        <v>393</v>
      </c>
      <c r="E158" s="109">
        <v>1</v>
      </c>
      <c r="F158" s="114">
        <v>4491.08</v>
      </c>
      <c r="G158" s="98">
        <f t="shared" si="3"/>
        <v>4491.08</v>
      </c>
    </row>
    <row r="159" spans="1:7" x14ac:dyDescent="0.25">
      <c r="A159" s="107">
        <v>44869</v>
      </c>
      <c r="B159" s="107">
        <v>44869</v>
      </c>
      <c r="C159" s="106" t="s">
        <v>413</v>
      </c>
      <c r="D159" s="108" t="s">
        <v>394</v>
      </c>
      <c r="E159" s="109">
        <v>0</v>
      </c>
      <c r="F159" s="114">
        <v>0</v>
      </c>
      <c r="G159" s="98">
        <f t="shared" si="3"/>
        <v>0</v>
      </c>
    </row>
    <row r="160" spans="1:7" x14ac:dyDescent="0.25">
      <c r="A160" s="107">
        <v>44869</v>
      </c>
      <c r="B160" s="107">
        <v>44869</v>
      </c>
      <c r="C160" s="106">
        <v>197</v>
      </c>
      <c r="D160" s="108" t="s">
        <v>395</v>
      </c>
      <c r="E160" s="109">
        <v>0</v>
      </c>
      <c r="F160" s="114">
        <v>0</v>
      </c>
      <c r="G160" s="98">
        <f t="shared" si="3"/>
        <v>0</v>
      </c>
    </row>
    <row r="161" spans="1:7" x14ac:dyDescent="0.25">
      <c r="A161" s="107">
        <v>44874</v>
      </c>
      <c r="B161" s="107">
        <v>44874</v>
      </c>
      <c r="C161" s="106" t="s">
        <v>406</v>
      </c>
      <c r="D161" s="108" t="s">
        <v>382</v>
      </c>
      <c r="E161" s="109">
        <v>0</v>
      </c>
      <c r="F161" s="114">
        <v>0</v>
      </c>
      <c r="G161" s="98">
        <f t="shared" si="3"/>
        <v>0</v>
      </c>
    </row>
    <row r="162" spans="1:7" x14ac:dyDescent="0.25">
      <c r="A162" s="107">
        <v>44874</v>
      </c>
      <c r="B162" s="107">
        <v>44874</v>
      </c>
      <c r="C162" s="106" t="s">
        <v>407</v>
      </c>
      <c r="D162" s="108" t="s">
        <v>383</v>
      </c>
      <c r="E162" s="109">
        <v>0</v>
      </c>
      <c r="F162" s="114">
        <v>0</v>
      </c>
      <c r="G162" s="98">
        <f t="shared" si="3"/>
        <v>0</v>
      </c>
    </row>
    <row r="163" spans="1:7" x14ac:dyDescent="0.25">
      <c r="A163" s="107">
        <v>44874</v>
      </c>
      <c r="B163" s="107">
        <v>44874</v>
      </c>
      <c r="C163" s="106" t="s">
        <v>408</v>
      </c>
      <c r="D163" s="108" t="s">
        <v>384</v>
      </c>
      <c r="E163" s="109">
        <v>0</v>
      </c>
      <c r="F163" s="114">
        <v>0</v>
      </c>
      <c r="G163" s="98">
        <f t="shared" si="3"/>
        <v>0</v>
      </c>
    </row>
    <row r="164" spans="1:7" x14ac:dyDescent="0.25">
      <c r="A164" s="107">
        <v>44874</v>
      </c>
      <c r="B164" s="107">
        <v>44874</v>
      </c>
      <c r="C164" s="106" t="s">
        <v>409</v>
      </c>
      <c r="D164" s="108" t="s">
        <v>385</v>
      </c>
      <c r="E164" s="109">
        <v>0</v>
      </c>
      <c r="F164" s="114">
        <v>0</v>
      </c>
      <c r="G164" s="98">
        <f t="shared" si="3"/>
        <v>0</v>
      </c>
    </row>
    <row r="165" spans="1:7" x14ac:dyDescent="0.25">
      <c r="A165" s="107">
        <v>44874</v>
      </c>
      <c r="B165" s="107">
        <v>44874</v>
      </c>
      <c r="C165" s="106" t="s">
        <v>410</v>
      </c>
      <c r="D165" s="108" t="s">
        <v>386</v>
      </c>
      <c r="E165" s="109">
        <v>0</v>
      </c>
      <c r="F165" s="114">
        <v>0</v>
      </c>
      <c r="G165" s="98">
        <f t="shared" si="3"/>
        <v>0</v>
      </c>
    </row>
    <row r="166" spans="1:7" x14ac:dyDescent="0.25">
      <c r="A166" s="107">
        <v>44874</v>
      </c>
      <c r="B166" s="107">
        <v>44874</v>
      </c>
      <c r="C166" s="106" t="s">
        <v>411</v>
      </c>
      <c r="D166" s="108" t="s">
        <v>387</v>
      </c>
      <c r="E166" s="109">
        <v>0</v>
      </c>
      <c r="F166" s="114">
        <v>0</v>
      </c>
      <c r="G166" s="98">
        <f t="shared" si="3"/>
        <v>0</v>
      </c>
    </row>
    <row r="167" spans="1:7" x14ac:dyDescent="0.25">
      <c r="A167" s="107">
        <v>44874</v>
      </c>
      <c r="B167" s="107">
        <v>44874</v>
      </c>
      <c r="C167" s="106" t="s">
        <v>412</v>
      </c>
      <c r="D167" s="108" t="s">
        <v>388</v>
      </c>
      <c r="E167" s="109">
        <v>0</v>
      </c>
      <c r="F167" s="114">
        <v>0</v>
      </c>
      <c r="G167" s="98">
        <f t="shared" si="3"/>
        <v>0</v>
      </c>
    </row>
    <row r="168" spans="1:7" x14ac:dyDescent="0.25">
      <c r="A168" s="107">
        <v>44881</v>
      </c>
      <c r="B168" s="107">
        <v>44881</v>
      </c>
      <c r="C168" s="106" t="s">
        <v>414</v>
      </c>
      <c r="D168" s="108" t="s">
        <v>396</v>
      </c>
      <c r="E168" s="109">
        <v>0</v>
      </c>
      <c r="F168" s="114">
        <v>0</v>
      </c>
      <c r="G168" s="98">
        <f t="shared" ref="G168:G178" si="4">+E168*F168</f>
        <v>0</v>
      </c>
    </row>
    <row r="169" spans="1:7" x14ac:dyDescent="0.25">
      <c r="A169" s="107">
        <v>44881</v>
      </c>
      <c r="B169" s="107">
        <v>44881</v>
      </c>
      <c r="C169" s="106" t="s">
        <v>415</v>
      </c>
      <c r="D169" s="108" t="s">
        <v>397</v>
      </c>
      <c r="E169" s="109">
        <v>0</v>
      </c>
      <c r="F169" s="114">
        <v>0</v>
      </c>
      <c r="G169" s="98">
        <f t="shared" si="4"/>
        <v>0</v>
      </c>
    </row>
    <row r="170" spans="1:7" x14ac:dyDescent="0.25">
      <c r="A170" s="107">
        <v>44881</v>
      </c>
      <c r="B170" s="107">
        <v>44881</v>
      </c>
      <c r="C170" s="106">
        <v>111</v>
      </c>
      <c r="D170" s="108" t="s">
        <v>398</v>
      </c>
      <c r="E170" s="109">
        <v>0</v>
      </c>
      <c r="F170" s="114">
        <v>0</v>
      </c>
      <c r="G170" s="98">
        <f t="shared" si="4"/>
        <v>0</v>
      </c>
    </row>
    <row r="171" spans="1:7" x14ac:dyDescent="0.25">
      <c r="A171" s="107">
        <v>44886</v>
      </c>
      <c r="B171" s="107">
        <v>44886</v>
      </c>
      <c r="C171" s="106">
        <v>322</v>
      </c>
      <c r="D171" s="108" t="s">
        <v>399</v>
      </c>
      <c r="E171" s="109">
        <v>5</v>
      </c>
      <c r="F171" s="114">
        <v>49</v>
      </c>
      <c r="G171" s="98">
        <f t="shared" si="4"/>
        <v>245</v>
      </c>
    </row>
    <row r="172" spans="1:7" x14ac:dyDescent="0.25">
      <c r="A172" s="107">
        <v>44886</v>
      </c>
      <c r="B172" s="107">
        <v>44886</v>
      </c>
      <c r="C172" s="106">
        <v>303</v>
      </c>
      <c r="D172" s="108" t="s">
        <v>400</v>
      </c>
      <c r="E172" s="109">
        <v>6</v>
      </c>
      <c r="F172" s="114">
        <v>29</v>
      </c>
      <c r="G172" s="98">
        <f t="shared" si="4"/>
        <v>174</v>
      </c>
    </row>
    <row r="173" spans="1:7" x14ac:dyDescent="0.25">
      <c r="A173" s="107">
        <v>44886</v>
      </c>
      <c r="B173" s="107">
        <v>44886</v>
      </c>
      <c r="C173" s="106">
        <v>335</v>
      </c>
      <c r="D173" s="108" t="s">
        <v>37</v>
      </c>
      <c r="E173" s="109">
        <v>7</v>
      </c>
      <c r="F173" s="114">
        <v>219</v>
      </c>
      <c r="G173" s="98">
        <f t="shared" si="4"/>
        <v>1533</v>
      </c>
    </row>
    <row r="174" spans="1:7" x14ac:dyDescent="0.25">
      <c r="A174" s="107">
        <v>44886</v>
      </c>
      <c r="B174" s="107">
        <v>44886</v>
      </c>
      <c r="C174" s="106">
        <v>363</v>
      </c>
      <c r="D174" s="108" t="s">
        <v>401</v>
      </c>
      <c r="E174" s="109">
        <v>0</v>
      </c>
      <c r="F174" s="114">
        <v>0</v>
      </c>
      <c r="G174" s="98">
        <f t="shared" si="4"/>
        <v>0</v>
      </c>
    </row>
    <row r="175" spans="1:7" ht="13.5" customHeight="1" x14ac:dyDescent="0.25">
      <c r="A175" s="107">
        <v>44886</v>
      </c>
      <c r="B175" s="107">
        <v>44886</v>
      </c>
      <c r="C175" s="106">
        <v>375</v>
      </c>
      <c r="D175" s="108" t="s">
        <v>402</v>
      </c>
      <c r="E175" s="109">
        <v>1</v>
      </c>
      <c r="F175" s="114">
        <v>329</v>
      </c>
      <c r="G175" s="98">
        <f t="shared" si="4"/>
        <v>329</v>
      </c>
    </row>
    <row r="176" spans="1:7" x14ac:dyDescent="0.25">
      <c r="A176" s="107">
        <v>44886</v>
      </c>
      <c r="B176" s="107">
        <v>44886</v>
      </c>
      <c r="C176" s="106">
        <v>305</v>
      </c>
      <c r="D176" s="108" t="s">
        <v>200</v>
      </c>
      <c r="E176" s="109">
        <v>8</v>
      </c>
      <c r="F176" s="114">
        <v>20</v>
      </c>
      <c r="G176" s="98">
        <f t="shared" si="4"/>
        <v>160</v>
      </c>
    </row>
    <row r="177" spans="1:7" x14ac:dyDescent="0.25">
      <c r="A177" s="107">
        <v>44886</v>
      </c>
      <c r="B177" s="107">
        <v>44886</v>
      </c>
      <c r="C177" s="106">
        <v>293</v>
      </c>
      <c r="D177" s="108" t="s">
        <v>403</v>
      </c>
      <c r="E177" s="109">
        <v>5</v>
      </c>
      <c r="F177" s="114">
        <v>139</v>
      </c>
      <c r="G177" s="98">
        <f t="shared" si="4"/>
        <v>695</v>
      </c>
    </row>
    <row r="178" spans="1:7" x14ac:dyDescent="0.25">
      <c r="A178" s="107">
        <v>44887</v>
      </c>
      <c r="B178" s="107">
        <v>44887</v>
      </c>
      <c r="C178" s="106">
        <v>366</v>
      </c>
      <c r="D178" s="108" t="s">
        <v>391</v>
      </c>
      <c r="E178" s="109">
        <v>1</v>
      </c>
      <c r="F178" s="114">
        <v>3301.64</v>
      </c>
      <c r="G178" s="98">
        <f t="shared" si="4"/>
        <v>3301.64</v>
      </c>
    </row>
    <row r="179" spans="1:7" ht="25.5" customHeight="1" x14ac:dyDescent="0.25">
      <c r="B179" s="110"/>
      <c r="C179" s="111"/>
      <c r="D179" s="112"/>
      <c r="G179" s="115">
        <f>SUM(G9:G178)</f>
        <v>1877882.9513999999</v>
      </c>
    </row>
    <row r="180" spans="1:7" ht="25.5" customHeight="1" x14ac:dyDescent="0.25">
      <c r="B180" s="110"/>
      <c r="C180" s="111"/>
      <c r="D180" s="112"/>
      <c r="G180" s="115"/>
    </row>
    <row r="181" spans="1:7" ht="44.25" customHeight="1" x14ac:dyDescent="0.25">
      <c r="B181" s="110"/>
      <c r="C181" s="111"/>
      <c r="D181" s="112"/>
    </row>
    <row r="182" spans="1:7" ht="44.25" customHeight="1" x14ac:dyDescent="0.25">
      <c r="B182" s="110"/>
      <c r="C182" s="111"/>
      <c r="D182" s="112"/>
    </row>
    <row r="183" spans="1:7" x14ac:dyDescent="0.25">
      <c r="C183" s="102" t="s">
        <v>125</v>
      </c>
      <c r="D183" s="103"/>
      <c r="E183" s="104" t="s">
        <v>126</v>
      </c>
      <c r="F183" s="104"/>
    </row>
    <row r="184" spans="1:7" ht="41.25" customHeight="1" x14ac:dyDescent="0.25">
      <c r="C184" s="103" t="s">
        <v>127</v>
      </c>
      <c r="D184" s="103"/>
      <c r="E184" s="105" t="s">
        <v>128</v>
      </c>
      <c r="F184" s="105"/>
    </row>
  </sheetData>
  <sortState ref="A9:F25">
    <sortCondition ref="A9:A25"/>
  </sortState>
  <mergeCells count="5">
    <mergeCell ref="E184:F184"/>
    <mergeCell ref="E183:F183"/>
    <mergeCell ref="A3:G3"/>
    <mergeCell ref="A4:G4"/>
    <mergeCell ref="A5:G5"/>
  </mergeCells>
  <phoneticPr fontId="12" type="noConversion"/>
  <pageMargins left="0.70866141732283472" right="0.70866141732283472" top="1.04" bottom="0.74803149606299213" header="0.31496062992125984" footer="0.31496062992125984"/>
  <pageSetup scale="62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57"/>
  <sheetViews>
    <sheetView showGridLines="0" workbookViewId="0">
      <selection sqref="A1:A1048576"/>
    </sheetView>
  </sheetViews>
  <sheetFormatPr baseColWidth="10" defaultColWidth="11" defaultRowHeight="15.75" x14ac:dyDescent="0.25"/>
  <cols>
    <col min="1" max="1" width="14.75" style="59" customWidth="1"/>
    <col min="2" max="2" width="14" style="59" customWidth="1"/>
    <col min="3" max="3" width="16.75" style="18" customWidth="1"/>
    <col min="4" max="4" width="25.625" style="18" customWidth="1"/>
    <col min="5" max="5" width="13.625" style="19" customWidth="1"/>
    <col min="6" max="6" width="17.625" style="19" bestFit="1" customWidth="1"/>
    <col min="7" max="7" width="14.75" style="19" bestFit="1" customWidth="1"/>
    <col min="8" max="16384" width="11" style="18"/>
  </cols>
  <sheetData>
    <row r="3" spans="1:9" s="17" customFormat="1" x14ac:dyDescent="0.25">
      <c r="A3" s="64" t="s">
        <v>130</v>
      </c>
      <c r="B3" s="64"/>
      <c r="C3" s="64"/>
      <c r="D3" s="64"/>
      <c r="E3" s="64"/>
      <c r="F3" s="64"/>
      <c r="G3" s="64"/>
    </row>
    <row r="4" spans="1:9" s="17" customFormat="1" x14ac:dyDescent="0.25">
      <c r="A4" s="64" t="s">
        <v>464</v>
      </c>
      <c r="B4" s="64"/>
      <c r="C4" s="64"/>
      <c r="D4" s="64"/>
      <c r="E4" s="64"/>
      <c r="F4" s="64"/>
      <c r="G4" s="64"/>
    </row>
    <row r="5" spans="1:9" s="17" customFormat="1" x14ac:dyDescent="0.25">
      <c r="A5" s="64" t="s">
        <v>225</v>
      </c>
      <c r="B5" s="64"/>
      <c r="C5" s="64"/>
      <c r="D5" s="64"/>
      <c r="E5" s="64"/>
      <c r="F5" s="64"/>
      <c r="G5" s="64"/>
    </row>
    <row r="7" spans="1:9" x14ac:dyDescent="0.25">
      <c r="E7" s="117"/>
      <c r="F7" s="117"/>
      <c r="G7" s="117"/>
    </row>
    <row r="8" spans="1:9" ht="28.5" customHeight="1" x14ac:dyDescent="0.25">
      <c r="A8" s="49" t="s">
        <v>0</v>
      </c>
      <c r="B8" s="49" t="s">
        <v>131</v>
      </c>
      <c r="C8" s="49" t="s">
        <v>2</v>
      </c>
      <c r="D8" s="49" t="s">
        <v>1</v>
      </c>
      <c r="E8" s="118" t="s">
        <v>8</v>
      </c>
      <c r="F8" s="118" t="s">
        <v>9</v>
      </c>
      <c r="G8" s="118" t="s">
        <v>5</v>
      </c>
    </row>
    <row r="9" spans="1:9" ht="31.5" x14ac:dyDescent="0.25">
      <c r="A9" s="120">
        <v>44861</v>
      </c>
      <c r="B9" s="121">
        <v>44861</v>
      </c>
      <c r="C9" s="122" t="s">
        <v>452</v>
      </c>
      <c r="D9" s="123" t="s">
        <v>416</v>
      </c>
      <c r="E9" s="124">
        <v>0</v>
      </c>
      <c r="F9" s="124">
        <v>0</v>
      </c>
      <c r="G9" s="116">
        <f>+Tabla478[[#This Row],[EXISTENCIA]]*Tabla478[[#This Row],[PRECIO UNITARIO]]</f>
        <v>0</v>
      </c>
    </row>
    <row r="10" spans="1:9" ht="31.5" x14ac:dyDescent="0.25">
      <c r="A10" s="120">
        <v>44861</v>
      </c>
      <c r="B10" s="121">
        <v>44861</v>
      </c>
      <c r="C10" s="122" t="s">
        <v>453</v>
      </c>
      <c r="D10" s="123" t="s">
        <v>417</v>
      </c>
      <c r="E10" s="124">
        <v>5</v>
      </c>
      <c r="F10" s="124">
        <v>260.98295999999999</v>
      </c>
      <c r="G10" s="116">
        <f>+Tabla478[[#This Row],[EXISTENCIA]]*Tabla478[[#This Row],[PRECIO UNITARIO]]</f>
        <v>1304.9148</v>
      </c>
      <c r="I10" s="21"/>
    </row>
    <row r="11" spans="1:9" x14ac:dyDescent="0.25">
      <c r="A11" s="120">
        <v>44792</v>
      </c>
      <c r="B11" s="121">
        <v>44792</v>
      </c>
      <c r="C11" s="122" t="s">
        <v>454</v>
      </c>
      <c r="D11" s="123" t="s">
        <v>418</v>
      </c>
      <c r="E11" s="124">
        <v>0</v>
      </c>
      <c r="F11" s="124">
        <v>0</v>
      </c>
      <c r="G11" s="116">
        <f>+Tabla478[[#This Row],[EXISTENCIA]]*Tabla478[[#This Row],[PRECIO UNITARIO]]</f>
        <v>0</v>
      </c>
    </row>
    <row r="12" spans="1:9" x14ac:dyDescent="0.25">
      <c r="A12" s="120">
        <v>44819</v>
      </c>
      <c r="B12" s="121">
        <v>44819</v>
      </c>
      <c r="C12" s="122">
        <v>421</v>
      </c>
      <c r="D12" s="123" t="s">
        <v>419</v>
      </c>
      <c r="E12" s="124">
        <v>15</v>
      </c>
      <c r="F12" s="124">
        <v>110</v>
      </c>
      <c r="G12" s="116">
        <f>+Tabla478[[#This Row],[EXISTENCIA]]*Tabla478[[#This Row],[PRECIO UNITARIO]]</f>
        <v>1650</v>
      </c>
    </row>
    <row r="13" spans="1:9" x14ac:dyDescent="0.25">
      <c r="A13" s="120">
        <v>44819</v>
      </c>
      <c r="B13" s="121">
        <v>44819</v>
      </c>
      <c r="C13" s="122">
        <v>422</v>
      </c>
      <c r="D13" s="123" t="s">
        <v>420</v>
      </c>
      <c r="E13" s="124">
        <v>10</v>
      </c>
      <c r="F13" s="124">
        <v>110</v>
      </c>
      <c r="G13" s="116">
        <f>+Tabla478[[#This Row],[EXISTENCIA]]*Tabla478[[#This Row],[PRECIO UNITARIO]]</f>
        <v>1100</v>
      </c>
    </row>
    <row r="14" spans="1:9" s="23" customFormat="1" x14ac:dyDescent="0.25">
      <c r="A14" s="120">
        <v>44792</v>
      </c>
      <c r="B14" s="121">
        <v>44792</v>
      </c>
      <c r="C14" s="122">
        <v>423</v>
      </c>
      <c r="D14" s="123" t="s">
        <v>421</v>
      </c>
      <c r="E14" s="124">
        <v>2</v>
      </c>
      <c r="F14" s="124">
        <v>8038.8</v>
      </c>
      <c r="G14" s="116">
        <f>+Tabla478[[#This Row],[EXISTENCIA]]*Tabla478[[#This Row],[PRECIO UNITARIO]]</f>
        <v>16077.6</v>
      </c>
    </row>
    <row r="15" spans="1:9" s="23" customFormat="1" x14ac:dyDescent="0.25">
      <c r="A15" s="120">
        <v>44792</v>
      </c>
      <c r="B15" s="121">
        <v>44792</v>
      </c>
      <c r="C15" s="122">
        <v>424</v>
      </c>
      <c r="D15" s="123" t="s">
        <v>422</v>
      </c>
      <c r="E15" s="124">
        <v>5</v>
      </c>
      <c r="F15" s="124">
        <v>4440.4800000000005</v>
      </c>
      <c r="G15" s="116">
        <f>+Tabla478[[#This Row],[EXISTENCIA]]*Tabla478[[#This Row],[PRECIO UNITARIO]]</f>
        <v>22202.400000000001</v>
      </c>
    </row>
    <row r="16" spans="1:9" x14ac:dyDescent="0.25">
      <c r="A16" s="120">
        <v>44792</v>
      </c>
      <c r="B16" s="121">
        <v>44792</v>
      </c>
      <c r="C16" s="122">
        <v>425</v>
      </c>
      <c r="D16" s="123" t="s">
        <v>423</v>
      </c>
      <c r="E16" s="124">
        <v>1</v>
      </c>
      <c r="F16" s="124">
        <v>635.42999999999995</v>
      </c>
      <c r="G16" s="116">
        <f>+Tabla478[[#This Row],[EXISTENCIA]]*Tabla478[[#This Row],[PRECIO UNITARIO]]</f>
        <v>635.42999999999995</v>
      </c>
    </row>
    <row r="17" spans="1:7" x14ac:dyDescent="0.25">
      <c r="A17" s="120">
        <v>44792</v>
      </c>
      <c r="B17" s="121">
        <v>44792</v>
      </c>
      <c r="C17" s="122">
        <v>428</v>
      </c>
      <c r="D17" s="123" t="s">
        <v>424</v>
      </c>
      <c r="E17" s="124">
        <v>6</v>
      </c>
      <c r="F17" s="124">
        <v>344.52000000000163</v>
      </c>
      <c r="G17" s="116">
        <f>+Tabla478[[#This Row],[EXISTENCIA]]*Tabla478[[#This Row],[PRECIO UNITARIO]]</f>
        <v>2067.1200000000099</v>
      </c>
    </row>
    <row r="18" spans="1:7" x14ac:dyDescent="0.25">
      <c r="A18" s="120">
        <v>44792</v>
      </c>
      <c r="B18" s="121">
        <v>44792</v>
      </c>
      <c r="C18" s="122" t="s">
        <v>455</v>
      </c>
      <c r="D18" s="123" t="s">
        <v>425</v>
      </c>
      <c r="E18" s="124">
        <v>0</v>
      </c>
      <c r="F18" s="124">
        <v>0</v>
      </c>
      <c r="G18" s="116">
        <f>+Tabla478[[#This Row],[EXISTENCIA]]*Tabla478[[#This Row],[PRECIO UNITARIO]]</f>
        <v>0</v>
      </c>
    </row>
    <row r="19" spans="1:7" x14ac:dyDescent="0.25">
      <c r="A19" s="120">
        <v>44792</v>
      </c>
      <c r="B19" s="121">
        <v>44792</v>
      </c>
      <c r="C19" s="122">
        <v>432</v>
      </c>
      <c r="D19" s="123" t="s">
        <v>426</v>
      </c>
      <c r="E19" s="124">
        <v>5</v>
      </c>
      <c r="F19" s="124">
        <v>453.12000000000046</v>
      </c>
      <c r="G19" s="116">
        <f>+Tabla478[[#This Row],[EXISTENCIA]]*Tabla478[[#This Row],[PRECIO UNITARIO]]</f>
        <v>2265.6000000000022</v>
      </c>
    </row>
    <row r="20" spans="1:7" x14ac:dyDescent="0.25">
      <c r="A20" s="120">
        <v>44861</v>
      </c>
      <c r="B20" s="121">
        <v>44861</v>
      </c>
      <c r="C20" s="122">
        <v>441</v>
      </c>
      <c r="D20" s="123" t="s">
        <v>427</v>
      </c>
      <c r="E20" s="124">
        <v>15</v>
      </c>
      <c r="F20" s="124">
        <v>358.18900000000008</v>
      </c>
      <c r="G20" s="116">
        <f>+Tabla478[[#This Row],[EXISTENCIA]]*Tabla478[[#This Row],[PRECIO UNITARIO]]</f>
        <v>5372.8350000000009</v>
      </c>
    </row>
    <row r="21" spans="1:7" ht="31.5" x14ac:dyDescent="0.25">
      <c r="A21" s="120">
        <v>44792</v>
      </c>
      <c r="B21" s="121">
        <v>44792</v>
      </c>
      <c r="C21" s="122">
        <v>436</v>
      </c>
      <c r="D21" s="123" t="s">
        <v>428</v>
      </c>
      <c r="E21" s="124">
        <v>6</v>
      </c>
      <c r="F21" s="124">
        <v>231.4688000000001</v>
      </c>
      <c r="G21" s="116">
        <f>+Tabla478[[#This Row],[EXISTENCIA]]*Tabla478[[#This Row],[PRECIO UNITARIO]]</f>
        <v>1388.8128000000006</v>
      </c>
    </row>
    <row r="22" spans="1:7" ht="31.5" x14ac:dyDescent="0.25">
      <c r="A22" s="120">
        <v>44792</v>
      </c>
      <c r="B22" s="121">
        <v>44792</v>
      </c>
      <c r="C22" s="122">
        <v>440</v>
      </c>
      <c r="D22" s="123" t="s">
        <v>429</v>
      </c>
      <c r="E22" s="124">
        <v>26</v>
      </c>
      <c r="F22" s="124">
        <v>231.46879999999996</v>
      </c>
      <c r="G22" s="116">
        <f>+Tabla478[[#This Row],[EXISTENCIA]]*Tabla478[[#This Row],[PRECIO UNITARIO]]</f>
        <v>6018.188799999999</v>
      </c>
    </row>
    <row r="23" spans="1:7" ht="31.5" x14ac:dyDescent="0.25">
      <c r="A23" s="120">
        <v>44792</v>
      </c>
      <c r="B23" s="121">
        <v>44792</v>
      </c>
      <c r="C23" s="122">
        <v>437</v>
      </c>
      <c r="D23" s="123" t="s">
        <v>430</v>
      </c>
      <c r="E23" s="124">
        <v>22</v>
      </c>
      <c r="F23" s="124">
        <v>231.46880000000007</v>
      </c>
      <c r="G23" s="116">
        <f>+Tabla478[[#This Row],[EXISTENCIA]]*Tabla478[[#This Row],[PRECIO UNITARIO]]</f>
        <v>5092.3136000000013</v>
      </c>
    </row>
    <row r="24" spans="1:7" x14ac:dyDescent="0.25">
      <c r="A24" s="120">
        <v>44792</v>
      </c>
      <c r="B24" s="121">
        <v>44792</v>
      </c>
      <c r="C24" s="122">
        <v>433</v>
      </c>
      <c r="D24" s="123" t="s">
        <v>431</v>
      </c>
      <c r="E24" s="124">
        <v>13</v>
      </c>
      <c r="F24" s="124">
        <v>95.992999999999967</v>
      </c>
      <c r="G24" s="116">
        <f>+Tabla478[[#This Row],[EXISTENCIA]]*Tabla478[[#This Row],[PRECIO UNITARIO]]</f>
        <v>1247.9089999999997</v>
      </c>
    </row>
    <row r="25" spans="1:7" x14ac:dyDescent="0.25">
      <c r="A25" s="120">
        <v>44819</v>
      </c>
      <c r="B25" s="121">
        <v>44819</v>
      </c>
      <c r="C25" s="122">
        <v>443</v>
      </c>
      <c r="D25" s="123" t="s">
        <v>133</v>
      </c>
      <c r="E25" s="124">
        <v>12</v>
      </c>
      <c r="F25" s="124">
        <v>95</v>
      </c>
      <c r="G25" s="116">
        <f>+Tabla478[[#This Row],[EXISTENCIA]]*Tabla478[[#This Row],[PRECIO UNITARIO]]</f>
        <v>1140</v>
      </c>
    </row>
    <row r="26" spans="1:7" x14ac:dyDescent="0.25">
      <c r="A26" s="120">
        <v>44819</v>
      </c>
      <c r="B26" s="121">
        <v>44819</v>
      </c>
      <c r="C26" s="122" t="s">
        <v>134</v>
      </c>
      <c r="D26" s="123" t="s">
        <v>135</v>
      </c>
      <c r="E26" s="124">
        <v>2</v>
      </c>
      <c r="F26" s="124">
        <v>95</v>
      </c>
      <c r="G26" s="116">
        <f>+Tabla478[[#This Row],[EXISTENCIA]]*Tabla478[[#This Row],[PRECIO UNITARIO]]</f>
        <v>190</v>
      </c>
    </row>
    <row r="27" spans="1:7" x14ac:dyDescent="0.25">
      <c r="A27" s="120">
        <v>44861</v>
      </c>
      <c r="B27" s="121">
        <v>44861</v>
      </c>
      <c r="C27" s="122">
        <v>444</v>
      </c>
      <c r="D27" s="123" t="s">
        <v>432</v>
      </c>
      <c r="E27" s="124">
        <v>6</v>
      </c>
      <c r="F27" s="124">
        <v>92.500200000000007</v>
      </c>
      <c r="G27" s="116">
        <f>+Tabla478[[#This Row],[EXISTENCIA]]*Tabla478[[#This Row],[PRECIO UNITARIO]]</f>
        <v>555.00120000000004</v>
      </c>
    </row>
    <row r="28" spans="1:7" x14ac:dyDescent="0.25">
      <c r="A28" s="120">
        <v>44861</v>
      </c>
      <c r="B28" s="121">
        <v>44861</v>
      </c>
      <c r="C28" s="122" t="s">
        <v>456</v>
      </c>
      <c r="D28" s="123" t="s">
        <v>433</v>
      </c>
      <c r="E28" s="124">
        <v>5</v>
      </c>
      <c r="F28" s="124">
        <v>45.583399999999997</v>
      </c>
      <c r="G28" s="116">
        <f>+Tabla478[[#This Row],[EXISTENCIA]]*Tabla478[[#This Row],[PRECIO UNITARIO]]</f>
        <v>227.91699999999997</v>
      </c>
    </row>
    <row r="29" spans="1:7" ht="31.5" x14ac:dyDescent="0.25">
      <c r="A29" s="120">
        <v>44861</v>
      </c>
      <c r="B29" s="121">
        <v>44861</v>
      </c>
      <c r="C29" s="122">
        <v>429</v>
      </c>
      <c r="D29" s="123" t="s">
        <v>434</v>
      </c>
      <c r="E29" s="124">
        <v>3</v>
      </c>
      <c r="F29" s="124">
        <v>473.08560000000006</v>
      </c>
      <c r="G29" s="116">
        <f>+Tabla478[[#This Row],[EXISTENCIA]]*Tabla478[[#This Row],[PRECIO UNITARIO]]</f>
        <v>1419.2568000000001</v>
      </c>
    </row>
    <row r="30" spans="1:7" ht="31.5" x14ac:dyDescent="0.25">
      <c r="A30" s="120">
        <v>44861</v>
      </c>
      <c r="B30" s="121">
        <v>44861</v>
      </c>
      <c r="C30" s="122">
        <v>431</v>
      </c>
      <c r="D30" s="123" t="s">
        <v>435</v>
      </c>
      <c r="E30" s="124">
        <v>8</v>
      </c>
      <c r="F30" s="124">
        <v>598.48419999999999</v>
      </c>
      <c r="G30" s="116">
        <f>+Tabla478[[#This Row],[EXISTENCIA]]*Tabla478[[#This Row],[PRECIO UNITARIO]]</f>
        <v>4787.8735999999999</v>
      </c>
    </row>
    <row r="31" spans="1:7" ht="31.5" x14ac:dyDescent="0.25">
      <c r="A31" s="120">
        <v>44861</v>
      </c>
      <c r="B31" s="121">
        <v>44861</v>
      </c>
      <c r="C31" s="122">
        <v>430</v>
      </c>
      <c r="D31" s="123" t="s">
        <v>436</v>
      </c>
      <c r="E31" s="124">
        <v>7</v>
      </c>
      <c r="F31" s="124">
        <v>840.99779999999998</v>
      </c>
      <c r="G31" s="116">
        <f>+Tabla478[[#This Row],[EXISTENCIA]]*Tabla478[[#This Row],[PRECIO UNITARIO]]</f>
        <v>5886.9845999999998</v>
      </c>
    </row>
    <row r="32" spans="1:7" x14ac:dyDescent="0.25">
      <c r="A32" s="120">
        <v>44861</v>
      </c>
      <c r="B32" s="121">
        <v>44861</v>
      </c>
      <c r="C32" s="122">
        <v>447</v>
      </c>
      <c r="D32" s="123" t="s">
        <v>437</v>
      </c>
      <c r="E32" s="124">
        <v>0</v>
      </c>
      <c r="F32" s="124">
        <v>0</v>
      </c>
      <c r="G32" s="116">
        <f>+Tabla478[[#This Row],[EXISTENCIA]]*Tabla478[[#This Row],[PRECIO UNITARIO]]</f>
        <v>0</v>
      </c>
    </row>
    <row r="33" spans="1:7" x14ac:dyDescent="0.25">
      <c r="A33" s="120">
        <v>44819</v>
      </c>
      <c r="B33" s="121">
        <v>44819</v>
      </c>
      <c r="C33" s="122">
        <v>448</v>
      </c>
      <c r="D33" s="123" t="s">
        <v>438</v>
      </c>
      <c r="E33" s="124">
        <v>4</v>
      </c>
      <c r="F33" s="124">
        <v>440</v>
      </c>
      <c r="G33" s="116">
        <f>+Tabla478[[#This Row],[EXISTENCIA]]*Tabla478[[#This Row],[PRECIO UNITARIO]]</f>
        <v>1760</v>
      </c>
    </row>
    <row r="34" spans="1:7" x14ac:dyDescent="0.25">
      <c r="A34" s="120">
        <v>44861</v>
      </c>
      <c r="B34" s="121">
        <v>44861</v>
      </c>
      <c r="C34" s="122" t="s">
        <v>457</v>
      </c>
      <c r="D34" s="123" t="s">
        <v>439</v>
      </c>
      <c r="E34" s="124">
        <v>2</v>
      </c>
      <c r="F34" s="124">
        <v>142.92160000000001</v>
      </c>
      <c r="G34" s="116">
        <f>+Tabla478[[#This Row],[EXISTENCIA]]*Tabla478[[#This Row],[PRECIO UNITARIO]]</f>
        <v>285.84320000000002</v>
      </c>
    </row>
    <row r="35" spans="1:7" x14ac:dyDescent="0.25">
      <c r="A35" s="120">
        <v>44861</v>
      </c>
      <c r="B35" s="121">
        <v>44861</v>
      </c>
      <c r="C35" s="122" t="s">
        <v>458</v>
      </c>
      <c r="D35" s="123" t="s">
        <v>440</v>
      </c>
      <c r="E35" s="124">
        <v>2</v>
      </c>
      <c r="F35" s="124">
        <v>87.426199999999994</v>
      </c>
      <c r="G35" s="116">
        <f>+Tabla478[[#This Row],[EXISTENCIA]]*Tabla478[[#This Row],[PRECIO UNITARIO]]</f>
        <v>174.85239999999999</v>
      </c>
    </row>
    <row r="36" spans="1:7" x14ac:dyDescent="0.25">
      <c r="A36" s="120">
        <v>44861</v>
      </c>
      <c r="B36" s="121">
        <v>44861</v>
      </c>
      <c r="C36" s="122">
        <v>445</v>
      </c>
      <c r="D36" s="123" t="s">
        <v>441</v>
      </c>
      <c r="E36" s="124">
        <v>5</v>
      </c>
      <c r="F36" s="124">
        <v>106.18820000000001</v>
      </c>
      <c r="G36" s="116">
        <f>+Tabla478[[#This Row],[EXISTENCIA]]*Tabla478[[#This Row],[PRECIO UNITARIO]]</f>
        <v>530.94100000000003</v>
      </c>
    </row>
    <row r="37" spans="1:7" x14ac:dyDescent="0.25">
      <c r="A37" s="120">
        <v>44819</v>
      </c>
      <c r="B37" s="121">
        <v>44819</v>
      </c>
      <c r="C37" s="122">
        <v>427</v>
      </c>
      <c r="D37" s="123" t="s">
        <v>136</v>
      </c>
      <c r="E37" s="124">
        <v>16</v>
      </c>
      <c r="F37" s="124">
        <v>250</v>
      </c>
      <c r="G37" s="116">
        <f>+Tabla478[[#This Row],[EXISTENCIA]]*Tabla478[[#This Row],[PRECIO UNITARIO]]</f>
        <v>4000</v>
      </c>
    </row>
    <row r="38" spans="1:7" x14ac:dyDescent="0.25">
      <c r="A38" s="120">
        <v>44819</v>
      </c>
      <c r="B38" s="121">
        <v>44819</v>
      </c>
      <c r="C38" s="122">
        <v>446</v>
      </c>
      <c r="D38" s="123" t="s">
        <v>442</v>
      </c>
      <c r="E38" s="124">
        <v>0</v>
      </c>
      <c r="F38" s="124">
        <v>0</v>
      </c>
      <c r="G38" s="116">
        <f>+Tabla478[[#This Row],[EXISTENCIA]]*Tabla478[[#This Row],[PRECIO UNITARIO]]</f>
        <v>0</v>
      </c>
    </row>
    <row r="39" spans="1:7" x14ac:dyDescent="0.25">
      <c r="A39" s="120">
        <v>44861</v>
      </c>
      <c r="B39" s="121">
        <v>44861</v>
      </c>
      <c r="C39" s="122" t="s">
        <v>459</v>
      </c>
      <c r="D39" s="123" t="s">
        <v>443</v>
      </c>
      <c r="E39" s="124">
        <v>10</v>
      </c>
      <c r="F39" s="124">
        <v>419.91480000000001</v>
      </c>
      <c r="G39" s="116">
        <f>+Tabla478[[#This Row],[EXISTENCIA]]*Tabla478[[#This Row],[PRECIO UNITARIO]]</f>
        <v>4199.1480000000001</v>
      </c>
    </row>
    <row r="40" spans="1:7" x14ac:dyDescent="0.25">
      <c r="A40" s="120">
        <v>44861</v>
      </c>
      <c r="B40" s="121">
        <v>44861</v>
      </c>
      <c r="C40" s="122">
        <v>426</v>
      </c>
      <c r="D40" s="123" t="s">
        <v>444</v>
      </c>
      <c r="E40" s="124">
        <v>3</v>
      </c>
      <c r="F40" s="124">
        <v>157.49459999999999</v>
      </c>
      <c r="G40" s="116">
        <f>+Tabla478[[#This Row],[EXISTENCIA]]*Tabla478[[#This Row],[PRECIO UNITARIO]]</f>
        <v>472.48379999999997</v>
      </c>
    </row>
    <row r="41" spans="1:7" ht="31.5" x14ac:dyDescent="0.25">
      <c r="A41" s="120">
        <v>44792</v>
      </c>
      <c r="B41" s="121">
        <v>44792</v>
      </c>
      <c r="C41" s="122" t="s">
        <v>460</v>
      </c>
      <c r="D41" s="123" t="s">
        <v>445</v>
      </c>
      <c r="E41" s="124">
        <v>10</v>
      </c>
      <c r="F41" s="124">
        <v>1307.24</v>
      </c>
      <c r="G41" s="116">
        <f>+Tabla478[[#This Row],[EXISTENCIA]]*Tabla478[[#This Row],[PRECIO UNITARIO]]</f>
        <v>13072.4</v>
      </c>
    </row>
    <row r="42" spans="1:7" x14ac:dyDescent="0.25">
      <c r="A42" s="120">
        <v>44861</v>
      </c>
      <c r="B42" s="121">
        <v>44861</v>
      </c>
      <c r="C42" s="122" t="s">
        <v>461</v>
      </c>
      <c r="D42" s="123" t="s">
        <v>446</v>
      </c>
      <c r="E42" s="124">
        <v>1</v>
      </c>
      <c r="F42" s="124">
        <v>161.93139999999994</v>
      </c>
      <c r="G42" s="116">
        <f>+Tabla478[[#This Row],[EXISTENCIA]]*Tabla478[[#This Row],[PRECIO UNITARIO]]</f>
        <v>161.93139999999994</v>
      </c>
    </row>
    <row r="43" spans="1:7" x14ac:dyDescent="0.25">
      <c r="A43" s="120">
        <v>44861</v>
      </c>
      <c r="B43" s="121">
        <v>44861</v>
      </c>
      <c r="C43" s="122" t="s">
        <v>462</v>
      </c>
      <c r="D43" s="123" t="s">
        <v>447</v>
      </c>
      <c r="E43" s="124">
        <v>4</v>
      </c>
      <c r="F43" s="124">
        <v>47.49499999999999</v>
      </c>
      <c r="G43" s="116">
        <f>+Tabla478[[#This Row],[EXISTENCIA]]*Tabla478[[#This Row],[PRECIO UNITARIO]]</f>
        <v>189.97999999999996</v>
      </c>
    </row>
    <row r="44" spans="1:7" ht="31.5" x14ac:dyDescent="0.25">
      <c r="A44" s="120">
        <v>44861</v>
      </c>
      <c r="B44" s="121">
        <v>44861</v>
      </c>
      <c r="C44" s="122">
        <v>449</v>
      </c>
      <c r="D44" s="123" t="s">
        <v>448</v>
      </c>
      <c r="E44" s="124">
        <v>10</v>
      </c>
      <c r="F44" s="124">
        <v>215.96359999999999</v>
      </c>
      <c r="G44" s="116">
        <f>+Tabla478[[#This Row],[EXISTENCIA]]*Tabla478[[#This Row],[PRECIO UNITARIO]]</f>
        <v>2159.636</v>
      </c>
    </row>
    <row r="45" spans="1:7" x14ac:dyDescent="0.25">
      <c r="A45" s="120"/>
      <c r="B45" s="121"/>
      <c r="C45" s="122">
        <v>450</v>
      </c>
      <c r="D45" s="123" t="s">
        <v>449</v>
      </c>
      <c r="E45" s="124">
        <v>0</v>
      </c>
      <c r="F45" s="124">
        <v>0</v>
      </c>
      <c r="G45" s="116">
        <f>+Tabla478[[#This Row],[EXISTENCIA]]*Tabla478[[#This Row],[PRECIO UNITARIO]]</f>
        <v>0</v>
      </c>
    </row>
    <row r="46" spans="1:7" x14ac:dyDescent="0.25">
      <c r="A46" s="120">
        <v>44792</v>
      </c>
      <c r="B46" s="121">
        <v>44792</v>
      </c>
      <c r="C46" s="122">
        <v>451</v>
      </c>
      <c r="D46" s="123" t="s">
        <v>450</v>
      </c>
      <c r="E46" s="124">
        <v>1</v>
      </c>
      <c r="F46" s="124">
        <v>188.79999999999995</v>
      </c>
      <c r="G46" s="116">
        <f>+Tabla478[[#This Row],[EXISTENCIA]]*Tabla478[[#This Row],[PRECIO UNITARIO]]</f>
        <v>188.79999999999995</v>
      </c>
    </row>
    <row r="47" spans="1:7" x14ac:dyDescent="0.25">
      <c r="A47" s="120">
        <v>44792</v>
      </c>
      <c r="B47" s="121">
        <v>44792</v>
      </c>
      <c r="C47" s="122" t="s">
        <v>463</v>
      </c>
      <c r="D47" s="123" t="s">
        <v>451</v>
      </c>
      <c r="E47" s="124">
        <v>8</v>
      </c>
      <c r="F47" s="124">
        <v>188.80000000000004</v>
      </c>
      <c r="G47" s="116">
        <f>+Tabla478[[#This Row],[EXISTENCIA]]*Tabla478[[#This Row],[PRECIO UNITARIO]]</f>
        <v>1510.4000000000003</v>
      </c>
    </row>
    <row r="48" spans="1:7" x14ac:dyDescent="0.25">
      <c r="A48" s="52"/>
      <c r="B48" s="52"/>
      <c r="C48" s="23"/>
      <c r="D48" s="23"/>
      <c r="E48" s="23"/>
      <c r="F48" s="50" t="s">
        <v>129</v>
      </c>
      <c r="G48" s="23">
        <f>SUBTOTAL(109,Tabla478[MONTO TOTAL])</f>
        <v>109336.57300000002</v>
      </c>
    </row>
    <row r="49" spans="1:7" x14ac:dyDescent="0.25">
      <c r="A49" s="52"/>
      <c r="B49" s="52"/>
      <c r="C49" s="23"/>
      <c r="D49" s="23"/>
      <c r="E49" s="23"/>
      <c r="F49" s="23"/>
      <c r="G49" s="23"/>
    </row>
    <row r="50" spans="1:7" x14ac:dyDescent="0.25">
      <c r="A50" s="52"/>
      <c r="B50" s="52"/>
      <c r="C50" s="23"/>
      <c r="D50" s="23"/>
      <c r="E50" s="23"/>
      <c r="F50" s="23"/>
      <c r="G50" s="23"/>
    </row>
    <row r="51" spans="1:7" x14ac:dyDescent="0.25">
      <c r="A51" s="52"/>
      <c r="B51" s="52"/>
      <c r="C51" s="23"/>
      <c r="D51" s="23"/>
      <c r="E51" s="23"/>
      <c r="F51" s="23"/>
      <c r="G51" s="23"/>
    </row>
    <row r="52" spans="1:7" x14ac:dyDescent="0.25">
      <c r="A52" s="52"/>
      <c r="B52" s="52"/>
      <c r="C52" s="23"/>
      <c r="D52" s="23"/>
      <c r="E52" s="23"/>
      <c r="F52" s="23"/>
      <c r="G52" s="23"/>
    </row>
    <row r="54" spans="1:7" x14ac:dyDescent="0.25">
      <c r="A54" s="18"/>
      <c r="B54" s="18"/>
    </row>
    <row r="55" spans="1:7" x14ac:dyDescent="0.25">
      <c r="A55" s="18"/>
      <c r="B55" s="127" t="s">
        <v>125</v>
      </c>
      <c r="C55" s="127"/>
      <c r="D55" s="57"/>
      <c r="E55" s="128" t="s">
        <v>126</v>
      </c>
      <c r="F55" s="128"/>
    </row>
    <row r="56" spans="1:7" ht="30.75" customHeight="1" x14ac:dyDescent="0.25">
      <c r="A56" s="18"/>
      <c r="B56" s="66" t="s">
        <v>127</v>
      </c>
      <c r="C56" s="66"/>
      <c r="D56" s="57"/>
      <c r="E56" s="119" t="s">
        <v>128</v>
      </c>
      <c r="F56" s="119"/>
    </row>
    <row r="57" spans="1:7" x14ac:dyDescent="0.25">
      <c r="A57" s="18"/>
      <c r="B57" s="18"/>
    </row>
  </sheetData>
  <mergeCells count="8">
    <mergeCell ref="E55:F55"/>
    <mergeCell ref="E56:F56"/>
    <mergeCell ref="B55:C55"/>
    <mergeCell ref="B56:C56"/>
    <mergeCell ref="A3:G3"/>
    <mergeCell ref="A4:G4"/>
    <mergeCell ref="A5:G5"/>
    <mergeCell ref="E7:G7"/>
  </mergeCells>
  <pageMargins left="0.43" right="0.51" top="0.75" bottom="0.74803149606299213" header="0.31496062992125984" footer="0.31496062992125984"/>
  <pageSetup scale="80" orientation="portrait" r:id="rId1"/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24"/>
  <sheetViews>
    <sheetView showGridLines="0" tabSelected="1" workbookViewId="0">
      <selection activeCell="I115" sqref="I115"/>
    </sheetView>
  </sheetViews>
  <sheetFormatPr baseColWidth="10" defaultColWidth="11" defaultRowHeight="15.75" x14ac:dyDescent="0.25"/>
  <cols>
    <col min="1" max="1" width="14.75" style="59" customWidth="1"/>
    <col min="2" max="2" width="15.625" style="51" customWidth="1"/>
    <col min="3" max="3" width="15.75" style="51" customWidth="1"/>
    <col min="4" max="4" width="38.25" style="18" bestFit="1" customWidth="1"/>
    <col min="5" max="5" width="11.75" style="18" customWidth="1"/>
    <col min="6" max="6" width="11.75" style="19" bestFit="1" customWidth="1"/>
    <col min="7" max="7" width="17.625" style="19" bestFit="1" customWidth="1"/>
    <col min="8" max="8" width="16.875" style="18" bestFit="1" customWidth="1"/>
    <col min="9" max="16384" width="11" style="18"/>
  </cols>
  <sheetData>
    <row r="3" spans="1:9" s="17" customFormat="1" x14ac:dyDescent="0.25">
      <c r="A3" s="64" t="s">
        <v>130</v>
      </c>
      <c r="B3" s="64"/>
      <c r="C3" s="64"/>
      <c r="D3" s="64"/>
      <c r="E3" s="64"/>
      <c r="F3" s="64"/>
      <c r="G3" s="64"/>
    </row>
    <row r="4" spans="1:9" s="17" customFormat="1" x14ac:dyDescent="0.25">
      <c r="A4" s="64" t="s">
        <v>633</v>
      </c>
      <c r="B4" s="64"/>
      <c r="C4" s="64"/>
      <c r="D4" s="64"/>
      <c r="E4" s="64"/>
      <c r="F4" s="64"/>
      <c r="G4" s="64"/>
    </row>
    <row r="5" spans="1:9" s="17" customFormat="1" x14ac:dyDescent="0.25">
      <c r="A5" s="64" t="s">
        <v>225</v>
      </c>
      <c r="B5" s="64"/>
      <c r="C5" s="64"/>
      <c r="D5" s="64"/>
      <c r="E5" s="64"/>
      <c r="F5" s="64"/>
      <c r="G5" s="64"/>
    </row>
    <row r="6" spans="1:9" x14ac:dyDescent="0.25">
      <c r="B6" s="59"/>
      <c r="C6" s="59"/>
    </row>
    <row r="7" spans="1:9" x14ac:dyDescent="0.25">
      <c r="F7" s="73"/>
      <c r="G7" s="73"/>
      <c r="H7" s="73"/>
    </row>
    <row r="8" spans="1:9" ht="28.5" customHeight="1" thickBot="1" x14ac:dyDescent="0.3">
      <c r="A8" s="49" t="s">
        <v>0</v>
      </c>
      <c r="B8" s="49" t="s">
        <v>131</v>
      </c>
      <c r="C8" s="49" t="s">
        <v>2</v>
      </c>
      <c r="D8" s="49" t="s">
        <v>1</v>
      </c>
      <c r="E8" s="49" t="s">
        <v>8</v>
      </c>
      <c r="F8" s="118" t="s">
        <v>9</v>
      </c>
      <c r="G8" s="118" t="s">
        <v>5</v>
      </c>
    </row>
    <row r="9" spans="1:9" x14ac:dyDescent="0.25">
      <c r="A9" s="131">
        <v>44811</v>
      </c>
      <c r="B9" s="132">
        <v>44811</v>
      </c>
      <c r="C9" s="133" t="s">
        <v>467</v>
      </c>
      <c r="D9" s="134" t="s">
        <v>168</v>
      </c>
      <c r="E9" s="135">
        <v>5</v>
      </c>
      <c r="F9" s="135">
        <v>2357.64</v>
      </c>
      <c r="G9" s="136">
        <f>Tabla47[[#This Row],[EXISTENCIA]]*Tabla47[[#This Row],[PRECIO UNITARIO]]</f>
        <v>11788.199999999999</v>
      </c>
    </row>
    <row r="10" spans="1:9" x14ac:dyDescent="0.25">
      <c r="A10" s="126">
        <v>44811</v>
      </c>
      <c r="B10" s="121">
        <v>44811</v>
      </c>
      <c r="C10" s="129" t="s">
        <v>468</v>
      </c>
      <c r="D10" s="90" t="s">
        <v>169</v>
      </c>
      <c r="E10" s="53">
        <v>10</v>
      </c>
      <c r="F10" s="53">
        <v>2357.6400000000003</v>
      </c>
      <c r="G10" s="137">
        <f>Tabla47[[#This Row],[EXISTENCIA]]*Tabla47[[#This Row],[PRECIO UNITARIO]]</f>
        <v>23576.400000000001</v>
      </c>
    </row>
    <row r="11" spans="1:9" x14ac:dyDescent="0.25">
      <c r="A11" s="125">
        <v>44811</v>
      </c>
      <c r="B11" s="121">
        <v>44811</v>
      </c>
      <c r="C11" s="129" t="s">
        <v>177</v>
      </c>
      <c r="D11" s="90" t="s">
        <v>469</v>
      </c>
      <c r="E11" s="53">
        <v>10</v>
      </c>
      <c r="F11" s="53">
        <v>159.30000000000001</v>
      </c>
      <c r="G11" s="137">
        <f>Tabla47[[#This Row],[EXISTENCIA]]*Tabla47[[#This Row],[PRECIO UNITARIO]]</f>
        <v>1593</v>
      </c>
    </row>
    <row r="12" spans="1:9" x14ac:dyDescent="0.25">
      <c r="A12" s="126">
        <v>44811</v>
      </c>
      <c r="B12" s="121">
        <v>44811</v>
      </c>
      <c r="C12" s="129" t="s">
        <v>470</v>
      </c>
      <c r="D12" s="90" t="s">
        <v>471</v>
      </c>
      <c r="E12" s="53">
        <v>10</v>
      </c>
      <c r="F12" s="53">
        <v>123.9</v>
      </c>
      <c r="G12" s="137">
        <f>Tabla47[[#This Row],[EXISTENCIA]]*Tabla47[[#This Row],[PRECIO UNITARIO]]</f>
        <v>1239</v>
      </c>
      <c r="I12" s="21"/>
    </row>
    <row r="13" spans="1:9" x14ac:dyDescent="0.25">
      <c r="A13" s="125">
        <v>44811</v>
      </c>
      <c r="B13" s="121">
        <v>44811</v>
      </c>
      <c r="C13" s="129" t="s">
        <v>176</v>
      </c>
      <c r="D13" s="90" t="s">
        <v>472</v>
      </c>
      <c r="E13" s="53">
        <v>15</v>
      </c>
      <c r="F13" s="53">
        <v>371.7</v>
      </c>
      <c r="G13" s="137">
        <f>Tabla47[[#This Row],[EXISTENCIA]]*Tabla47[[#This Row],[PRECIO UNITARIO]]</f>
        <v>5575.5</v>
      </c>
    </row>
    <row r="14" spans="1:9" x14ac:dyDescent="0.25">
      <c r="A14" s="126">
        <v>44811</v>
      </c>
      <c r="B14" s="121">
        <v>44811</v>
      </c>
      <c r="C14" s="129" t="s">
        <v>166</v>
      </c>
      <c r="D14" s="90" t="s">
        <v>473</v>
      </c>
      <c r="E14" s="53">
        <v>10</v>
      </c>
      <c r="F14" s="53">
        <v>1056.0999999999999</v>
      </c>
      <c r="G14" s="137">
        <f>Tabla47[[#This Row],[EXISTENCIA]]*Tabla47[[#This Row],[PRECIO UNITARIO]]</f>
        <v>10561</v>
      </c>
    </row>
    <row r="15" spans="1:9" x14ac:dyDescent="0.25">
      <c r="A15" s="125">
        <v>44811</v>
      </c>
      <c r="B15" s="121">
        <v>44811</v>
      </c>
      <c r="C15" s="129" t="s">
        <v>146</v>
      </c>
      <c r="D15" s="90" t="s">
        <v>147</v>
      </c>
      <c r="E15" s="53">
        <v>2</v>
      </c>
      <c r="F15" s="53">
        <v>10411.14</v>
      </c>
      <c r="G15" s="137">
        <f>Tabla47[[#This Row],[EXISTENCIA]]*Tabla47[[#This Row],[PRECIO UNITARIO]]</f>
        <v>20822.28</v>
      </c>
    </row>
    <row r="16" spans="1:9" x14ac:dyDescent="0.25">
      <c r="A16" s="126">
        <v>44811</v>
      </c>
      <c r="B16" s="121">
        <v>44811</v>
      </c>
      <c r="C16" s="129" t="s">
        <v>148</v>
      </c>
      <c r="D16" s="90" t="s">
        <v>149</v>
      </c>
      <c r="E16" s="53">
        <v>2</v>
      </c>
      <c r="F16" s="53">
        <v>10572.8</v>
      </c>
      <c r="G16" s="137">
        <f>Tabla47[[#This Row],[EXISTENCIA]]*Tabla47[[#This Row],[PRECIO UNITARIO]]</f>
        <v>21145.599999999999</v>
      </c>
    </row>
    <row r="17" spans="1:7" x14ac:dyDescent="0.25">
      <c r="A17" s="125">
        <v>44811</v>
      </c>
      <c r="B17" s="121">
        <v>44811</v>
      </c>
      <c r="C17" s="129" t="s">
        <v>139</v>
      </c>
      <c r="D17" s="90" t="s">
        <v>474</v>
      </c>
      <c r="E17" s="53">
        <v>3</v>
      </c>
      <c r="F17" s="53">
        <v>9893.6155999999992</v>
      </c>
      <c r="G17" s="137">
        <f>Tabla47[[#This Row],[EXISTENCIA]]*Tabla47[[#This Row],[PRECIO UNITARIO]]</f>
        <v>29680.846799999999</v>
      </c>
    </row>
    <row r="18" spans="1:7" x14ac:dyDescent="0.25">
      <c r="A18" s="126">
        <v>44811</v>
      </c>
      <c r="B18" s="121">
        <v>44811</v>
      </c>
      <c r="C18" s="129" t="s">
        <v>138</v>
      </c>
      <c r="D18" s="90" t="s">
        <v>475</v>
      </c>
      <c r="E18" s="53">
        <v>10</v>
      </c>
      <c r="F18" s="53">
        <v>9923.1038000000008</v>
      </c>
      <c r="G18" s="137">
        <f>Tabla47[[#This Row],[EXISTENCIA]]*Tabla47[[#This Row],[PRECIO UNITARIO]]</f>
        <v>99231.038</v>
      </c>
    </row>
    <row r="19" spans="1:7" x14ac:dyDescent="0.25">
      <c r="A19" s="125">
        <v>44811</v>
      </c>
      <c r="B19" s="121">
        <v>44811</v>
      </c>
      <c r="C19" s="129" t="s">
        <v>476</v>
      </c>
      <c r="D19" s="90" t="s">
        <v>477</v>
      </c>
      <c r="E19" s="53">
        <v>15</v>
      </c>
      <c r="F19" s="53">
        <v>182.9</v>
      </c>
      <c r="G19" s="137">
        <f>Tabla47[[#This Row],[EXISTENCIA]]*Tabla47[[#This Row],[PRECIO UNITARIO]]</f>
        <v>2743.5</v>
      </c>
    </row>
    <row r="20" spans="1:7" x14ac:dyDescent="0.25">
      <c r="A20" s="126">
        <v>44811</v>
      </c>
      <c r="B20" s="121">
        <v>44811</v>
      </c>
      <c r="C20" s="129" t="s">
        <v>478</v>
      </c>
      <c r="D20" s="90" t="s">
        <v>479</v>
      </c>
      <c r="E20" s="53">
        <v>0</v>
      </c>
      <c r="F20" s="53">
        <v>0</v>
      </c>
      <c r="G20" s="137">
        <f>Tabla47[[#This Row],[EXISTENCIA]]*Tabla47[[#This Row],[PRECIO UNITARIO]]</f>
        <v>0</v>
      </c>
    </row>
    <row r="21" spans="1:7" x14ac:dyDescent="0.25">
      <c r="A21" s="125">
        <v>44811</v>
      </c>
      <c r="B21" s="121">
        <v>44811</v>
      </c>
      <c r="C21" s="129" t="s">
        <v>480</v>
      </c>
      <c r="D21" s="90" t="s">
        <v>481</v>
      </c>
      <c r="E21" s="53">
        <v>0</v>
      </c>
      <c r="F21" s="53">
        <v>0</v>
      </c>
      <c r="G21" s="137">
        <f>Tabla47[[#This Row],[EXISTENCIA]]*Tabla47[[#This Row],[PRECIO UNITARIO]]</f>
        <v>0</v>
      </c>
    </row>
    <row r="22" spans="1:7" x14ac:dyDescent="0.25">
      <c r="A22" s="126">
        <v>44811</v>
      </c>
      <c r="B22" s="121">
        <v>44811</v>
      </c>
      <c r="C22" s="129" t="s">
        <v>482</v>
      </c>
      <c r="D22" s="90" t="s">
        <v>483</v>
      </c>
      <c r="E22" s="53">
        <v>0</v>
      </c>
      <c r="F22" s="53">
        <v>0</v>
      </c>
      <c r="G22" s="137">
        <f>Tabla47[[#This Row],[EXISTENCIA]]*Tabla47[[#This Row],[PRECIO UNITARIO]]</f>
        <v>0</v>
      </c>
    </row>
    <row r="23" spans="1:7" x14ac:dyDescent="0.25">
      <c r="A23" s="125">
        <v>44811</v>
      </c>
      <c r="B23" s="121">
        <v>44811</v>
      </c>
      <c r="C23" s="129" t="s">
        <v>484</v>
      </c>
      <c r="D23" s="90" t="s">
        <v>165</v>
      </c>
      <c r="E23" s="53">
        <v>0</v>
      </c>
      <c r="F23" s="53">
        <v>0</v>
      </c>
      <c r="G23" s="137">
        <f>Tabla47[[#This Row],[EXISTENCIA]]*Tabla47[[#This Row],[PRECIO UNITARIO]]</f>
        <v>0</v>
      </c>
    </row>
    <row r="24" spans="1:7" x14ac:dyDescent="0.25">
      <c r="A24" s="126">
        <v>44811</v>
      </c>
      <c r="B24" s="121">
        <v>44811</v>
      </c>
      <c r="C24" s="129" t="s">
        <v>485</v>
      </c>
      <c r="D24" s="90" t="s">
        <v>158</v>
      </c>
      <c r="E24" s="53">
        <v>2</v>
      </c>
      <c r="F24" s="53">
        <v>10029.657800000001</v>
      </c>
      <c r="G24" s="137">
        <f>Tabla47[[#This Row],[EXISTENCIA]]*Tabla47[[#This Row],[PRECIO UNITARIO]]</f>
        <v>20059.315600000002</v>
      </c>
    </row>
    <row r="25" spans="1:7" x14ac:dyDescent="0.25">
      <c r="A25" s="125">
        <v>44811</v>
      </c>
      <c r="B25" s="121">
        <v>44811</v>
      </c>
      <c r="C25" s="129" t="s">
        <v>486</v>
      </c>
      <c r="D25" s="90" t="s">
        <v>157</v>
      </c>
      <c r="E25" s="53">
        <v>0</v>
      </c>
      <c r="F25" s="53">
        <v>0</v>
      </c>
      <c r="G25" s="137">
        <f>Tabla47[[#This Row],[EXISTENCIA]]*Tabla47[[#This Row],[PRECIO UNITARIO]]</f>
        <v>0</v>
      </c>
    </row>
    <row r="26" spans="1:7" s="23" customFormat="1" x14ac:dyDescent="0.25">
      <c r="A26" s="126">
        <v>44811</v>
      </c>
      <c r="B26" s="121">
        <v>44811</v>
      </c>
      <c r="C26" s="129" t="s">
        <v>487</v>
      </c>
      <c r="D26" s="90" t="s">
        <v>156</v>
      </c>
      <c r="E26" s="53">
        <v>0</v>
      </c>
      <c r="F26" s="53">
        <v>0</v>
      </c>
      <c r="G26" s="137">
        <f>Tabla47[[#This Row],[EXISTENCIA]]*Tabla47[[#This Row],[PRECIO UNITARIO]]</f>
        <v>0</v>
      </c>
    </row>
    <row r="27" spans="1:7" s="23" customFormat="1" x14ac:dyDescent="0.25">
      <c r="A27" s="125">
        <v>44811</v>
      </c>
      <c r="B27" s="121">
        <v>44811</v>
      </c>
      <c r="C27" s="129" t="s">
        <v>488</v>
      </c>
      <c r="D27" s="90" t="s">
        <v>154</v>
      </c>
      <c r="E27" s="53">
        <v>0</v>
      </c>
      <c r="F27" s="53">
        <v>0</v>
      </c>
      <c r="G27" s="137">
        <f>Tabla47[[#This Row],[EXISTENCIA]]*Tabla47[[#This Row],[PRECIO UNITARIO]]</f>
        <v>0</v>
      </c>
    </row>
    <row r="28" spans="1:7" s="23" customFormat="1" x14ac:dyDescent="0.25">
      <c r="A28" s="126">
        <v>44811</v>
      </c>
      <c r="B28" s="121">
        <v>44811</v>
      </c>
      <c r="C28" s="129" t="s">
        <v>489</v>
      </c>
      <c r="D28" s="90" t="s">
        <v>153</v>
      </c>
      <c r="E28" s="53">
        <v>0</v>
      </c>
      <c r="F28" s="53">
        <v>0</v>
      </c>
      <c r="G28" s="137">
        <f>Tabla47[[#This Row],[EXISTENCIA]]*Tabla47[[#This Row],[PRECIO UNITARIO]]</f>
        <v>0</v>
      </c>
    </row>
    <row r="29" spans="1:7" s="23" customFormat="1" x14ac:dyDescent="0.25">
      <c r="A29" s="125">
        <v>44830</v>
      </c>
      <c r="B29" s="121">
        <v>44830</v>
      </c>
      <c r="C29" s="129" t="s">
        <v>137</v>
      </c>
      <c r="D29" s="90" t="s">
        <v>490</v>
      </c>
      <c r="E29" s="53">
        <v>2</v>
      </c>
      <c r="F29" s="53">
        <v>9660</v>
      </c>
      <c r="G29" s="137">
        <f>Tabla47[[#This Row],[EXISTENCIA]]*Tabla47[[#This Row],[PRECIO UNITARIO]]</f>
        <v>19320</v>
      </c>
    </row>
    <row r="30" spans="1:7" x14ac:dyDescent="0.25">
      <c r="A30" s="138">
        <v>44830</v>
      </c>
      <c r="B30" s="130">
        <v>44830</v>
      </c>
      <c r="C30" s="129" t="s">
        <v>491</v>
      </c>
      <c r="D30" s="90" t="s">
        <v>492</v>
      </c>
      <c r="E30" s="53">
        <v>5</v>
      </c>
      <c r="F30" s="53">
        <v>2682.7181999999998</v>
      </c>
      <c r="G30" s="137">
        <f>Tabla47[[#This Row],[EXISTENCIA]]*Tabla47[[#This Row],[PRECIO UNITARIO]]</f>
        <v>13413.590999999999</v>
      </c>
    </row>
    <row r="31" spans="1:7" x14ac:dyDescent="0.25">
      <c r="A31" s="139">
        <v>44830</v>
      </c>
      <c r="B31" s="130">
        <v>44830</v>
      </c>
      <c r="C31" s="129" t="s">
        <v>493</v>
      </c>
      <c r="D31" s="90" t="s">
        <v>494</v>
      </c>
      <c r="E31" s="53">
        <v>10</v>
      </c>
      <c r="F31" s="53">
        <v>2152.4616000000001</v>
      </c>
      <c r="G31" s="137">
        <f>Tabla47[[#This Row],[EXISTENCIA]]*Tabla47[[#This Row],[PRECIO UNITARIO]]</f>
        <v>21524.616000000002</v>
      </c>
    </row>
    <row r="32" spans="1:7" x14ac:dyDescent="0.25">
      <c r="A32" s="138">
        <v>44830</v>
      </c>
      <c r="B32" s="130">
        <v>44830</v>
      </c>
      <c r="C32" s="129" t="s">
        <v>178</v>
      </c>
      <c r="D32" s="90" t="s">
        <v>179</v>
      </c>
      <c r="E32" s="53">
        <v>2</v>
      </c>
      <c r="F32" s="53">
        <v>2759.8311999999996</v>
      </c>
      <c r="G32" s="137">
        <f>Tabla47[[#This Row],[EXISTENCIA]]*Tabla47[[#This Row],[PRECIO UNITARIO]]</f>
        <v>5519.6623999999993</v>
      </c>
    </row>
    <row r="33" spans="1:7" x14ac:dyDescent="0.25">
      <c r="A33" s="139">
        <v>44830</v>
      </c>
      <c r="B33" s="130">
        <v>44830</v>
      </c>
      <c r="C33" s="129" t="s">
        <v>150</v>
      </c>
      <c r="D33" s="90" t="s">
        <v>151</v>
      </c>
      <c r="E33" s="53">
        <v>2</v>
      </c>
      <c r="F33" s="53">
        <v>9001.5001999999986</v>
      </c>
      <c r="G33" s="137">
        <f>Tabla47[[#This Row],[EXISTENCIA]]*Tabla47[[#This Row],[PRECIO UNITARIO]]</f>
        <v>18003.000399999997</v>
      </c>
    </row>
    <row r="34" spans="1:7" x14ac:dyDescent="0.25">
      <c r="A34" s="138">
        <v>44830</v>
      </c>
      <c r="B34" s="130">
        <v>44830</v>
      </c>
      <c r="C34" s="129" t="s">
        <v>145</v>
      </c>
      <c r="D34" s="90" t="s">
        <v>495</v>
      </c>
      <c r="E34" s="53">
        <v>2</v>
      </c>
      <c r="F34" s="53">
        <v>14139.8102</v>
      </c>
      <c r="G34" s="137">
        <f>Tabla47[[#This Row],[EXISTENCIA]]*Tabla47[[#This Row],[PRECIO UNITARIO]]</f>
        <v>28279.6204</v>
      </c>
    </row>
    <row r="35" spans="1:7" x14ac:dyDescent="0.25">
      <c r="A35" s="139">
        <v>44830</v>
      </c>
      <c r="B35" s="130">
        <v>44830</v>
      </c>
      <c r="C35" s="129" t="s">
        <v>142</v>
      </c>
      <c r="D35" s="90" t="s">
        <v>143</v>
      </c>
      <c r="E35" s="53">
        <v>3</v>
      </c>
      <c r="F35" s="53">
        <v>15907.285000000002</v>
      </c>
      <c r="G35" s="137">
        <f>Tabla47[[#This Row],[EXISTENCIA]]*Tabla47[[#This Row],[PRECIO UNITARIO]]</f>
        <v>47721.855000000003</v>
      </c>
    </row>
    <row r="36" spans="1:7" x14ac:dyDescent="0.25">
      <c r="A36" s="138">
        <v>44830</v>
      </c>
      <c r="B36" s="130">
        <v>44830</v>
      </c>
      <c r="C36" s="129" t="s">
        <v>144</v>
      </c>
      <c r="D36" s="90" t="s">
        <v>496</v>
      </c>
      <c r="E36" s="53">
        <v>3</v>
      </c>
      <c r="F36" s="53">
        <v>11191.4858</v>
      </c>
      <c r="G36" s="137">
        <f>Tabla47[[#This Row],[EXISTENCIA]]*Tabla47[[#This Row],[PRECIO UNITARIO]]</f>
        <v>33574.457399999999</v>
      </c>
    </row>
    <row r="37" spans="1:7" x14ac:dyDescent="0.25">
      <c r="A37" s="139">
        <v>44830</v>
      </c>
      <c r="B37" s="130">
        <v>44830</v>
      </c>
      <c r="C37" s="129" t="s">
        <v>140</v>
      </c>
      <c r="D37" s="90" t="s">
        <v>141</v>
      </c>
      <c r="E37" s="53">
        <v>3</v>
      </c>
      <c r="F37" s="53">
        <v>12313.359000000002</v>
      </c>
      <c r="G37" s="137">
        <f>Tabla47[[#This Row],[EXISTENCIA]]*Tabla47[[#This Row],[PRECIO UNITARIO]]</f>
        <v>36940.077000000005</v>
      </c>
    </row>
    <row r="38" spans="1:7" x14ac:dyDescent="0.25">
      <c r="A38" s="138">
        <v>44830</v>
      </c>
      <c r="B38" s="130">
        <v>44830</v>
      </c>
      <c r="C38" s="129" t="s">
        <v>497</v>
      </c>
      <c r="D38" s="90" t="s">
        <v>172</v>
      </c>
      <c r="E38" s="53">
        <v>4</v>
      </c>
      <c r="F38" s="53">
        <v>253.7</v>
      </c>
      <c r="G38" s="137">
        <f>Tabla47[[#This Row],[EXISTENCIA]]*Tabla47[[#This Row],[PRECIO UNITARIO]]</f>
        <v>1014.8</v>
      </c>
    </row>
    <row r="39" spans="1:7" x14ac:dyDescent="0.25">
      <c r="A39" s="139">
        <v>44830</v>
      </c>
      <c r="B39" s="130">
        <v>44830</v>
      </c>
      <c r="C39" s="129" t="s">
        <v>170</v>
      </c>
      <c r="D39" s="90" t="s">
        <v>171</v>
      </c>
      <c r="E39" s="53">
        <v>4</v>
      </c>
      <c r="F39" s="53">
        <v>253.7</v>
      </c>
      <c r="G39" s="137">
        <f>Tabla47[[#This Row],[EXISTENCIA]]*Tabla47[[#This Row],[PRECIO UNITARIO]]</f>
        <v>1014.8</v>
      </c>
    </row>
    <row r="40" spans="1:7" x14ac:dyDescent="0.25">
      <c r="A40" s="138">
        <v>44830</v>
      </c>
      <c r="B40" s="130">
        <v>44830</v>
      </c>
      <c r="C40" s="129" t="s">
        <v>173</v>
      </c>
      <c r="D40" s="90" t="s">
        <v>174</v>
      </c>
      <c r="E40" s="53">
        <v>4</v>
      </c>
      <c r="F40" s="53">
        <v>253.7</v>
      </c>
      <c r="G40" s="137">
        <f>Tabla47[[#This Row],[EXISTENCIA]]*Tabla47[[#This Row],[PRECIO UNITARIO]]</f>
        <v>1014.8</v>
      </c>
    </row>
    <row r="41" spans="1:7" x14ac:dyDescent="0.25">
      <c r="A41" s="139">
        <v>44830</v>
      </c>
      <c r="B41" s="130">
        <v>44830</v>
      </c>
      <c r="C41" s="129" t="s">
        <v>498</v>
      </c>
      <c r="D41" s="90" t="s">
        <v>152</v>
      </c>
      <c r="E41" s="53">
        <v>0</v>
      </c>
      <c r="F41" s="53">
        <v>0</v>
      </c>
      <c r="G41" s="137">
        <f>Tabla47[[#This Row],[EXISTENCIA]]*Tabla47[[#This Row],[PRECIO UNITARIO]]</f>
        <v>0</v>
      </c>
    </row>
    <row r="42" spans="1:7" x14ac:dyDescent="0.25">
      <c r="A42" s="138">
        <v>44830</v>
      </c>
      <c r="B42" s="130">
        <v>44830</v>
      </c>
      <c r="C42" s="129" t="s">
        <v>499</v>
      </c>
      <c r="D42" s="90" t="s">
        <v>155</v>
      </c>
      <c r="E42" s="53">
        <v>4</v>
      </c>
      <c r="F42" s="53">
        <v>13550.647999999999</v>
      </c>
      <c r="G42" s="137">
        <f>Tabla47[[#This Row],[EXISTENCIA]]*Tabla47[[#This Row],[PRECIO UNITARIO]]</f>
        <v>54202.591999999997</v>
      </c>
    </row>
    <row r="43" spans="1:7" x14ac:dyDescent="0.25">
      <c r="A43" s="139">
        <v>44830</v>
      </c>
      <c r="B43" s="130">
        <v>44830</v>
      </c>
      <c r="C43" s="129" t="s">
        <v>500</v>
      </c>
      <c r="D43" s="90" t="s">
        <v>501</v>
      </c>
      <c r="E43" s="53">
        <v>0</v>
      </c>
      <c r="F43" s="53">
        <v>0</v>
      </c>
      <c r="G43" s="137">
        <f>Tabla47[[#This Row],[EXISTENCIA]]*Tabla47[[#This Row],[PRECIO UNITARIO]]</f>
        <v>0</v>
      </c>
    </row>
    <row r="44" spans="1:7" x14ac:dyDescent="0.25">
      <c r="A44" s="138">
        <v>44830</v>
      </c>
      <c r="B44" s="130">
        <v>44830</v>
      </c>
      <c r="C44" s="129" t="s">
        <v>502</v>
      </c>
      <c r="D44" s="90" t="s">
        <v>159</v>
      </c>
      <c r="E44" s="53">
        <v>0</v>
      </c>
      <c r="F44" s="53">
        <v>0</v>
      </c>
      <c r="G44" s="137">
        <f>Tabla47[[#This Row],[EXISTENCIA]]*Tabla47[[#This Row],[PRECIO UNITARIO]]</f>
        <v>0</v>
      </c>
    </row>
    <row r="45" spans="1:7" x14ac:dyDescent="0.25">
      <c r="A45" s="139">
        <v>44830</v>
      </c>
      <c r="B45" s="130">
        <v>44830</v>
      </c>
      <c r="C45" s="129" t="s">
        <v>503</v>
      </c>
      <c r="D45" s="90" t="s">
        <v>160</v>
      </c>
      <c r="E45" s="53">
        <v>0</v>
      </c>
      <c r="F45" s="53">
        <v>0</v>
      </c>
      <c r="G45" s="137">
        <f>Tabla47[[#This Row],[EXISTENCIA]]*Tabla47[[#This Row],[PRECIO UNITARIO]]</f>
        <v>0</v>
      </c>
    </row>
    <row r="46" spans="1:7" x14ac:dyDescent="0.25">
      <c r="A46" s="138">
        <v>44830</v>
      </c>
      <c r="B46" s="130">
        <v>44830</v>
      </c>
      <c r="C46" s="129" t="s">
        <v>504</v>
      </c>
      <c r="D46" s="90" t="s">
        <v>161</v>
      </c>
      <c r="E46" s="53">
        <v>0</v>
      </c>
      <c r="F46" s="53">
        <v>0</v>
      </c>
      <c r="G46" s="137">
        <f>Tabla47[[#This Row],[EXISTENCIA]]*Tabla47[[#This Row],[PRECIO UNITARIO]]</f>
        <v>0</v>
      </c>
    </row>
    <row r="47" spans="1:7" x14ac:dyDescent="0.25">
      <c r="A47" s="139">
        <v>44830</v>
      </c>
      <c r="B47" s="130">
        <v>44830</v>
      </c>
      <c r="C47" s="129" t="s">
        <v>505</v>
      </c>
      <c r="D47" s="90" t="s">
        <v>162</v>
      </c>
      <c r="E47" s="53">
        <v>0</v>
      </c>
      <c r="F47" s="53">
        <v>0</v>
      </c>
      <c r="G47" s="137">
        <f>Tabla47[[#This Row],[EXISTENCIA]]*Tabla47[[#This Row],[PRECIO UNITARIO]]</f>
        <v>0</v>
      </c>
    </row>
    <row r="48" spans="1:7" x14ac:dyDescent="0.25">
      <c r="A48" s="138">
        <v>44830</v>
      </c>
      <c r="B48" s="130">
        <v>44830</v>
      </c>
      <c r="C48" s="129" t="s">
        <v>506</v>
      </c>
      <c r="D48" s="90" t="s">
        <v>163</v>
      </c>
      <c r="E48" s="53">
        <v>0</v>
      </c>
      <c r="F48" s="53">
        <v>0</v>
      </c>
      <c r="G48" s="137">
        <f>Tabla47[[#This Row],[EXISTENCIA]]*Tabla47[[#This Row],[PRECIO UNITARIO]]</f>
        <v>0</v>
      </c>
    </row>
    <row r="49" spans="1:9" x14ac:dyDescent="0.25">
      <c r="A49" s="139">
        <v>44830</v>
      </c>
      <c r="B49" s="130">
        <v>44830</v>
      </c>
      <c r="C49" s="129" t="s">
        <v>507</v>
      </c>
      <c r="D49" s="90" t="s">
        <v>164</v>
      </c>
      <c r="E49" s="53">
        <v>0</v>
      </c>
      <c r="F49" s="53">
        <v>0</v>
      </c>
      <c r="G49" s="137">
        <f>Tabla47[[#This Row],[EXISTENCIA]]*Tabla47[[#This Row],[PRECIO UNITARIO]]</f>
        <v>0</v>
      </c>
    </row>
    <row r="50" spans="1:9" x14ac:dyDescent="0.25">
      <c r="A50" s="138">
        <v>44830</v>
      </c>
      <c r="B50" s="130">
        <v>44830</v>
      </c>
      <c r="C50" s="129" t="s">
        <v>175</v>
      </c>
      <c r="D50" s="90" t="s">
        <v>508</v>
      </c>
      <c r="E50" s="53">
        <v>4</v>
      </c>
      <c r="F50" s="53">
        <v>253.7</v>
      </c>
      <c r="G50" s="137">
        <f>Tabla47[[#This Row],[EXISTENCIA]]*Tabla47[[#This Row],[PRECIO UNITARIO]]</f>
        <v>1014.8</v>
      </c>
    </row>
    <row r="51" spans="1:9" x14ac:dyDescent="0.25">
      <c r="A51" s="139">
        <v>44830</v>
      </c>
      <c r="B51" s="130">
        <v>44830</v>
      </c>
      <c r="C51" s="129" t="s">
        <v>509</v>
      </c>
      <c r="D51" s="90" t="s">
        <v>167</v>
      </c>
      <c r="E51" s="53">
        <v>10</v>
      </c>
      <c r="F51" s="53">
        <v>2619.482</v>
      </c>
      <c r="G51" s="137">
        <f>Tabla47[[#This Row],[EXISTENCIA]]*Tabla47[[#This Row],[PRECIO UNITARIO]]</f>
        <v>26194.82</v>
      </c>
    </row>
    <row r="52" spans="1:9" x14ac:dyDescent="0.25">
      <c r="A52" s="138">
        <v>44855</v>
      </c>
      <c r="B52" s="130">
        <v>44855</v>
      </c>
      <c r="C52" s="129" t="s">
        <v>510</v>
      </c>
      <c r="D52" s="90" t="s">
        <v>511</v>
      </c>
      <c r="E52" s="53">
        <v>150</v>
      </c>
      <c r="F52" s="53">
        <v>149.86000000000001</v>
      </c>
      <c r="G52" s="137">
        <f>Tabla47[[#This Row],[EXISTENCIA]]*Tabla47[[#This Row],[PRECIO UNITARIO]]</f>
        <v>22479.000000000004</v>
      </c>
      <c r="I52" s="55"/>
    </row>
    <row r="53" spans="1:9" x14ac:dyDescent="0.25">
      <c r="A53" s="139">
        <v>44855</v>
      </c>
      <c r="B53" s="130">
        <v>44855</v>
      </c>
      <c r="C53" s="129" t="s">
        <v>512</v>
      </c>
      <c r="D53" s="90" t="s">
        <v>513</v>
      </c>
      <c r="E53" s="53">
        <v>4</v>
      </c>
      <c r="F53" s="53">
        <v>5888.1999999999989</v>
      </c>
      <c r="G53" s="137">
        <f>Tabla47[[#This Row],[EXISTENCIA]]*Tabla47[[#This Row],[PRECIO UNITARIO]]</f>
        <v>23552.799999999996</v>
      </c>
    </row>
    <row r="54" spans="1:9" x14ac:dyDescent="0.25">
      <c r="A54" s="138">
        <v>44855</v>
      </c>
      <c r="B54" s="130">
        <v>44855</v>
      </c>
      <c r="C54" s="129" t="s">
        <v>514</v>
      </c>
      <c r="D54" s="90" t="s">
        <v>515</v>
      </c>
      <c r="E54" s="53">
        <v>200</v>
      </c>
      <c r="F54" s="53">
        <v>283.2</v>
      </c>
      <c r="G54" s="137">
        <f>Tabla47[[#This Row],[EXISTENCIA]]*Tabla47[[#This Row],[PRECIO UNITARIO]]</f>
        <v>56640</v>
      </c>
      <c r="H54" s="23"/>
    </row>
    <row r="55" spans="1:9" x14ac:dyDescent="0.25">
      <c r="A55" s="139">
        <v>44855</v>
      </c>
      <c r="B55" s="130">
        <v>44855</v>
      </c>
      <c r="C55" s="129" t="s">
        <v>516</v>
      </c>
      <c r="D55" s="90" t="s">
        <v>517</v>
      </c>
      <c r="E55" s="53">
        <v>60</v>
      </c>
      <c r="F55" s="53">
        <v>259.60000000000002</v>
      </c>
      <c r="G55" s="137">
        <f>Tabla47[[#This Row],[EXISTENCIA]]*Tabla47[[#This Row],[PRECIO UNITARIO]]</f>
        <v>15576.000000000002</v>
      </c>
      <c r="H55" s="23"/>
    </row>
    <row r="56" spans="1:9" x14ac:dyDescent="0.25">
      <c r="A56" s="138">
        <v>44855</v>
      </c>
      <c r="B56" s="130">
        <v>44855</v>
      </c>
      <c r="C56" s="129" t="s">
        <v>518</v>
      </c>
      <c r="D56" s="90" t="s">
        <v>515</v>
      </c>
      <c r="E56" s="53">
        <v>0</v>
      </c>
      <c r="F56" s="53">
        <v>0</v>
      </c>
      <c r="G56" s="137">
        <f>Tabla47[[#This Row],[EXISTENCIA]]*Tabla47[[#This Row],[PRECIO UNITARIO]]</f>
        <v>0</v>
      </c>
      <c r="H56" s="23"/>
    </row>
    <row r="57" spans="1:9" x14ac:dyDescent="0.25">
      <c r="A57" s="139">
        <v>44855</v>
      </c>
      <c r="B57" s="130">
        <v>44855</v>
      </c>
      <c r="C57" s="129" t="s">
        <v>519</v>
      </c>
      <c r="D57" s="90" t="s">
        <v>520</v>
      </c>
      <c r="E57" s="53">
        <v>1</v>
      </c>
      <c r="F57" s="53">
        <v>1144.5999999999999</v>
      </c>
      <c r="G57" s="137">
        <f>Tabla47[[#This Row],[EXISTENCIA]]*Tabla47[[#This Row],[PRECIO UNITARIO]]</f>
        <v>1144.5999999999999</v>
      </c>
    </row>
    <row r="58" spans="1:9" x14ac:dyDescent="0.25">
      <c r="A58" s="138">
        <v>44855</v>
      </c>
      <c r="B58" s="130">
        <v>44855</v>
      </c>
      <c r="C58" s="129" t="s">
        <v>521</v>
      </c>
      <c r="D58" s="90" t="s">
        <v>522</v>
      </c>
      <c r="E58" s="53">
        <v>2</v>
      </c>
      <c r="F58" s="53">
        <v>11623</v>
      </c>
      <c r="G58" s="137">
        <f>Tabla47[[#This Row],[EXISTENCIA]]*Tabla47[[#This Row],[PRECIO UNITARIO]]</f>
        <v>23246</v>
      </c>
    </row>
    <row r="59" spans="1:9" x14ac:dyDescent="0.25">
      <c r="A59" s="139">
        <v>44855</v>
      </c>
      <c r="B59" s="130">
        <v>44855</v>
      </c>
      <c r="C59" s="129" t="s">
        <v>523</v>
      </c>
      <c r="D59" s="90" t="s">
        <v>524</v>
      </c>
      <c r="E59" s="53">
        <v>15</v>
      </c>
      <c r="F59" s="53">
        <v>1669.7</v>
      </c>
      <c r="G59" s="137">
        <f>Tabla47[[#This Row],[EXISTENCIA]]*Tabla47[[#This Row],[PRECIO UNITARIO]]</f>
        <v>25045.5</v>
      </c>
    </row>
    <row r="60" spans="1:9" x14ac:dyDescent="0.25">
      <c r="A60" s="138">
        <v>44855</v>
      </c>
      <c r="B60" s="130">
        <v>44855</v>
      </c>
      <c r="C60" s="129" t="s">
        <v>525</v>
      </c>
      <c r="D60" s="90" t="s">
        <v>526</v>
      </c>
      <c r="E60" s="53">
        <v>0</v>
      </c>
      <c r="F60" s="53">
        <v>0</v>
      </c>
      <c r="G60" s="137">
        <f>Tabla47[[#This Row],[EXISTENCIA]]*Tabla47[[#This Row],[PRECIO UNITARIO]]</f>
        <v>0</v>
      </c>
      <c r="H60" s="54"/>
    </row>
    <row r="61" spans="1:9" x14ac:dyDescent="0.25">
      <c r="A61" s="139">
        <v>44855</v>
      </c>
      <c r="B61" s="130">
        <v>44855</v>
      </c>
      <c r="C61" s="129" t="s">
        <v>527</v>
      </c>
      <c r="D61" s="90" t="s">
        <v>528</v>
      </c>
      <c r="E61" s="53">
        <v>1</v>
      </c>
      <c r="F61" s="53">
        <v>271.39999999999998</v>
      </c>
      <c r="G61" s="137">
        <f>Tabla47[[#This Row],[EXISTENCIA]]*Tabla47[[#This Row],[PRECIO UNITARIO]]</f>
        <v>271.39999999999998</v>
      </c>
    </row>
    <row r="62" spans="1:9" x14ac:dyDescent="0.25">
      <c r="A62" s="138">
        <v>44855</v>
      </c>
      <c r="B62" s="130">
        <v>44855</v>
      </c>
      <c r="C62" s="129" t="s">
        <v>529</v>
      </c>
      <c r="D62" s="90" t="s">
        <v>530</v>
      </c>
      <c r="E62" s="53">
        <v>50</v>
      </c>
      <c r="F62" s="53">
        <v>1062</v>
      </c>
      <c r="G62" s="137">
        <f>Tabla47[[#This Row],[EXISTENCIA]]*Tabla47[[#This Row],[PRECIO UNITARIO]]</f>
        <v>53100</v>
      </c>
    </row>
    <row r="63" spans="1:9" x14ac:dyDescent="0.25">
      <c r="A63" s="139">
        <v>44855</v>
      </c>
      <c r="B63" s="130">
        <v>44855</v>
      </c>
      <c r="C63" s="129" t="s">
        <v>531</v>
      </c>
      <c r="D63" s="90" t="s">
        <v>532</v>
      </c>
      <c r="E63" s="53">
        <v>1</v>
      </c>
      <c r="F63" s="53">
        <v>2336.4</v>
      </c>
      <c r="G63" s="137">
        <f>Tabla47[[#This Row],[EXISTENCIA]]*Tabla47[[#This Row],[PRECIO UNITARIO]]</f>
        <v>2336.4</v>
      </c>
    </row>
    <row r="64" spans="1:9" x14ac:dyDescent="0.25">
      <c r="A64" s="138">
        <v>44855</v>
      </c>
      <c r="B64" s="130">
        <v>44855</v>
      </c>
      <c r="C64" s="129" t="s">
        <v>533</v>
      </c>
      <c r="D64" s="90" t="s">
        <v>534</v>
      </c>
      <c r="E64" s="53">
        <v>0</v>
      </c>
      <c r="F64" s="53">
        <v>0</v>
      </c>
      <c r="G64" s="137">
        <f>Tabla47[[#This Row],[EXISTENCIA]]*Tabla47[[#This Row],[PRECIO UNITARIO]]</f>
        <v>0</v>
      </c>
    </row>
    <row r="65" spans="1:7" x14ac:dyDescent="0.25">
      <c r="A65" s="139">
        <v>44855</v>
      </c>
      <c r="B65" s="130">
        <v>44855</v>
      </c>
      <c r="C65" s="129" t="s">
        <v>535</v>
      </c>
      <c r="D65" s="90" t="s">
        <v>536</v>
      </c>
      <c r="E65" s="53">
        <v>5</v>
      </c>
      <c r="F65" s="53">
        <v>141.6</v>
      </c>
      <c r="G65" s="137">
        <f>Tabla47[[#This Row],[EXISTENCIA]]*Tabla47[[#This Row],[PRECIO UNITARIO]]</f>
        <v>708</v>
      </c>
    </row>
    <row r="66" spans="1:7" x14ac:dyDescent="0.25">
      <c r="A66" s="138">
        <v>44855</v>
      </c>
      <c r="B66" s="130">
        <v>44855</v>
      </c>
      <c r="C66" s="129" t="s">
        <v>537</v>
      </c>
      <c r="D66" s="90" t="s">
        <v>538</v>
      </c>
      <c r="E66" s="53">
        <v>0</v>
      </c>
      <c r="F66" s="53">
        <v>0</v>
      </c>
      <c r="G66" s="137">
        <f>Tabla47[[#This Row],[EXISTENCIA]]*Tabla47[[#This Row],[PRECIO UNITARIO]]</f>
        <v>0</v>
      </c>
    </row>
    <row r="67" spans="1:7" x14ac:dyDescent="0.25">
      <c r="A67" s="139">
        <v>44855</v>
      </c>
      <c r="B67" s="130">
        <v>44855</v>
      </c>
      <c r="C67" s="129" t="s">
        <v>539</v>
      </c>
      <c r="D67" s="90" t="s">
        <v>540</v>
      </c>
      <c r="E67" s="53">
        <v>0</v>
      </c>
      <c r="F67" s="53">
        <v>0</v>
      </c>
      <c r="G67" s="137">
        <f>Tabla47[[#This Row],[EXISTENCIA]]*Tabla47[[#This Row],[PRECIO UNITARIO]]</f>
        <v>0</v>
      </c>
    </row>
    <row r="68" spans="1:7" x14ac:dyDescent="0.25">
      <c r="A68" s="138">
        <v>44855</v>
      </c>
      <c r="B68" s="130">
        <v>44855</v>
      </c>
      <c r="C68" s="129" t="s">
        <v>541</v>
      </c>
      <c r="D68" s="90" t="s">
        <v>542</v>
      </c>
      <c r="E68" s="53">
        <v>0</v>
      </c>
      <c r="F68" s="53">
        <v>0</v>
      </c>
      <c r="G68" s="137">
        <f>Tabla47[[#This Row],[EXISTENCIA]]*Tabla47[[#This Row],[PRECIO UNITARIO]]</f>
        <v>0</v>
      </c>
    </row>
    <row r="69" spans="1:7" x14ac:dyDescent="0.25">
      <c r="A69" s="139">
        <v>44855</v>
      </c>
      <c r="B69" s="130">
        <v>44855</v>
      </c>
      <c r="C69" s="129" t="s">
        <v>543</v>
      </c>
      <c r="D69" s="90" t="s">
        <v>544</v>
      </c>
      <c r="E69" s="53">
        <v>0</v>
      </c>
      <c r="F69" s="53">
        <v>0</v>
      </c>
      <c r="G69" s="137">
        <f>Tabla47[[#This Row],[EXISTENCIA]]*Tabla47[[#This Row],[PRECIO UNITARIO]]</f>
        <v>0</v>
      </c>
    </row>
    <row r="70" spans="1:7" x14ac:dyDescent="0.25">
      <c r="A70" s="138">
        <v>44855</v>
      </c>
      <c r="B70" s="130">
        <v>44855</v>
      </c>
      <c r="C70" s="129" t="s">
        <v>545</v>
      </c>
      <c r="D70" s="90" t="s">
        <v>546</v>
      </c>
      <c r="E70" s="53">
        <v>0</v>
      </c>
      <c r="F70" s="53">
        <v>0</v>
      </c>
      <c r="G70" s="137">
        <f>Tabla47[[#This Row],[EXISTENCIA]]*Tabla47[[#This Row],[PRECIO UNITARIO]]</f>
        <v>0</v>
      </c>
    </row>
    <row r="71" spans="1:7" x14ac:dyDescent="0.25">
      <c r="A71" s="139">
        <v>44855</v>
      </c>
      <c r="B71" s="130">
        <v>44855</v>
      </c>
      <c r="C71" s="129" t="s">
        <v>547</v>
      </c>
      <c r="D71" s="90" t="s">
        <v>548</v>
      </c>
      <c r="E71" s="53">
        <v>1</v>
      </c>
      <c r="F71" s="53">
        <v>672.6</v>
      </c>
      <c r="G71" s="137">
        <f>Tabla47[[#This Row],[EXISTENCIA]]*Tabla47[[#This Row],[PRECIO UNITARIO]]</f>
        <v>672.6</v>
      </c>
    </row>
    <row r="72" spans="1:7" x14ac:dyDescent="0.25">
      <c r="A72" s="138">
        <v>44855</v>
      </c>
      <c r="B72" s="130">
        <v>44855</v>
      </c>
      <c r="C72" s="129" t="s">
        <v>549</v>
      </c>
      <c r="D72" s="90" t="s">
        <v>550</v>
      </c>
      <c r="E72" s="53">
        <v>0</v>
      </c>
      <c r="F72" s="53">
        <v>0</v>
      </c>
      <c r="G72" s="137">
        <f>Tabla47[[#This Row],[EXISTENCIA]]*Tabla47[[#This Row],[PRECIO UNITARIO]]</f>
        <v>0</v>
      </c>
    </row>
    <row r="73" spans="1:7" x14ac:dyDescent="0.25">
      <c r="A73" s="139">
        <v>44855</v>
      </c>
      <c r="B73" s="130">
        <v>44855</v>
      </c>
      <c r="C73" s="129" t="s">
        <v>551</v>
      </c>
      <c r="D73" s="90" t="s">
        <v>552</v>
      </c>
      <c r="E73" s="53">
        <v>0</v>
      </c>
      <c r="F73" s="53">
        <v>0</v>
      </c>
      <c r="G73" s="137">
        <f>Tabla47[[#This Row],[EXISTENCIA]]*Tabla47[[#This Row],[PRECIO UNITARIO]]</f>
        <v>0</v>
      </c>
    </row>
    <row r="74" spans="1:7" x14ac:dyDescent="0.25">
      <c r="A74" s="138">
        <v>44855</v>
      </c>
      <c r="B74" s="130">
        <v>44855</v>
      </c>
      <c r="C74" s="129" t="s">
        <v>553</v>
      </c>
      <c r="D74" s="90" t="s">
        <v>554</v>
      </c>
      <c r="E74" s="53">
        <v>1</v>
      </c>
      <c r="F74" s="53">
        <v>4720</v>
      </c>
      <c r="G74" s="137">
        <f>Tabla47[[#This Row],[EXISTENCIA]]*Tabla47[[#This Row],[PRECIO UNITARIO]]</f>
        <v>4720</v>
      </c>
    </row>
    <row r="75" spans="1:7" x14ac:dyDescent="0.25">
      <c r="A75" s="139">
        <v>44855</v>
      </c>
      <c r="B75" s="130">
        <v>44855</v>
      </c>
      <c r="C75" s="129" t="s">
        <v>555</v>
      </c>
      <c r="D75" s="90" t="s">
        <v>556</v>
      </c>
      <c r="E75" s="53">
        <v>3</v>
      </c>
      <c r="F75" s="53">
        <v>814.20000000000016</v>
      </c>
      <c r="G75" s="137">
        <f>Tabla47[[#This Row],[EXISTENCIA]]*Tabla47[[#This Row],[PRECIO UNITARIO]]</f>
        <v>2442.6000000000004</v>
      </c>
    </row>
    <row r="76" spans="1:7" x14ac:dyDescent="0.25">
      <c r="A76" s="138">
        <v>44855</v>
      </c>
      <c r="B76" s="130">
        <v>44855</v>
      </c>
      <c r="C76" s="129" t="s">
        <v>557</v>
      </c>
      <c r="D76" s="90" t="s">
        <v>558</v>
      </c>
      <c r="E76" s="53">
        <v>10</v>
      </c>
      <c r="F76" s="53">
        <v>944</v>
      </c>
      <c r="G76" s="137">
        <f>Tabla47[[#This Row],[EXISTENCIA]]*Tabla47[[#This Row],[PRECIO UNITARIO]]</f>
        <v>9440</v>
      </c>
    </row>
    <row r="77" spans="1:7" x14ac:dyDescent="0.25">
      <c r="A77" s="139">
        <v>44855</v>
      </c>
      <c r="B77" s="130">
        <v>44855</v>
      </c>
      <c r="C77" s="129" t="s">
        <v>559</v>
      </c>
      <c r="D77" s="90" t="s">
        <v>560</v>
      </c>
      <c r="E77" s="53">
        <v>4</v>
      </c>
      <c r="F77" s="53">
        <v>295</v>
      </c>
      <c r="G77" s="137">
        <f>Tabla47[[#This Row],[EXISTENCIA]]*Tabla47[[#This Row],[PRECIO UNITARIO]]</f>
        <v>1180</v>
      </c>
    </row>
    <row r="78" spans="1:7" x14ac:dyDescent="0.25">
      <c r="A78" s="138">
        <v>44855</v>
      </c>
      <c r="B78" s="130">
        <v>44855</v>
      </c>
      <c r="C78" s="129" t="s">
        <v>561</v>
      </c>
      <c r="D78" s="90" t="s">
        <v>562</v>
      </c>
      <c r="E78" s="53">
        <v>4</v>
      </c>
      <c r="F78" s="53">
        <v>295</v>
      </c>
      <c r="G78" s="137">
        <f>Tabla47[[#This Row],[EXISTENCIA]]*Tabla47[[#This Row],[PRECIO UNITARIO]]</f>
        <v>1180</v>
      </c>
    </row>
    <row r="79" spans="1:7" x14ac:dyDescent="0.25">
      <c r="A79" s="139">
        <v>44855</v>
      </c>
      <c r="B79" s="130">
        <v>44855</v>
      </c>
      <c r="C79" s="129" t="s">
        <v>563</v>
      </c>
      <c r="D79" s="90" t="s">
        <v>564</v>
      </c>
      <c r="E79" s="53">
        <v>6</v>
      </c>
      <c r="F79" s="53">
        <v>1321.6</v>
      </c>
      <c r="G79" s="137">
        <f>Tabla47[[#This Row],[EXISTENCIA]]*Tabla47[[#This Row],[PRECIO UNITARIO]]</f>
        <v>7929.5999999999995</v>
      </c>
    </row>
    <row r="80" spans="1:7" x14ac:dyDescent="0.25">
      <c r="A80" s="138">
        <v>44855</v>
      </c>
      <c r="B80" s="130">
        <v>44855</v>
      </c>
      <c r="C80" s="129" t="s">
        <v>565</v>
      </c>
      <c r="D80" s="90" t="s">
        <v>566</v>
      </c>
      <c r="E80" s="53">
        <v>1</v>
      </c>
      <c r="F80" s="53">
        <v>696.2</v>
      </c>
      <c r="G80" s="137">
        <f>Tabla47[[#This Row],[EXISTENCIA]]*Tabla47[[#This Row],[PRECIO UNITARIO]]</f>
        <v>696.2</v>
      </c>
    </row>
    <row r="81" spans="1:7" x14ac:dyDescent="0.25">
      <c r="A81" s="139">
        <v>44855</v>
      </c>
      <c r="B81" s="130">
        <v>44855</v>
      </c>
      <c r="C81" s="129" t="s">
        <v>567</v>
      </c>
      <c r="D81" s="90" t="s">
        <v>568</v>
      </c>
      <c r="E81" s="53">
        <v>1</v>
      </c>
      <c r="F81" s="53">
        <v>527.46</v>
      </c>
      <c r="G81" s="137">
        <f>Tabla47[[#This Row],[EXISTENCIA]]*Tabla47[[#This Row],[PRECIO UNITARIO]]</f>
        <v>527.46</v>
      </c>
    </row>
    <row r="82" spans="1:7" x14ac:dyDescent="0.25">
      <c r="A82" s="138">
        <v>44855</v>
      </c>
      <c r="B82" s="130">
        <v>44855</v>
      </c>
      <c r="C82" s="129" t="s">
        <v>569</v>
      </c>
      <c r="D82" s="90" t="s">
        <v>570</v>
      </c>
      <c r="E82" s="53">
        <v>1</v>
      </c>
      <c r="F82" s="53">
        <v>460.2</v>
      </c>
      <c r="G82" s="137">
        <f>Tabla47[[#This Row],[EXISTENCIA]]*Tabla47[[#This Row],[PRECIO UNITARIO]]</f>
        <v>460.2</v>
      </c>
    </row>
    <row r="83" spans="1:7" x14ac:dyDescent="0.25">
      <c r="A83" s="139">
        <v>44855</v>
      </c>
      <c r="B83" s="130">
        <v>44855</v>
      </c>
      <c r="C83" s="129" t="s">
        <v>571</v>
      </c>
      <c r="D83" s="90" t="s">
        <v>572</v>
      </c>
      <c r="E83" s="53">
        <v>1</v>
      </c>
      <c r="F83" s="53">
        <v>1475</v>
      </c>
      <c r="G83" s="137">
        <f>Tabla47[[#This Row],[EXISTENCIA]]*Tabla47[[#This Row],[PRECIO UNITARIO]]</f>
        <v>1475</v>
      </c>
    </row>
    <row r="84" spans="1:7" x14ac:dyDescent="0.25">
      <c r="A84" s="138">
        <v>44855</v>
      </c>
      <c r="B84" s="130">
        <v>44855</v>
      </c>
      <c r="C84" s="129" t="s">
        <v>510</v>
      </c>
      <c r="D84" s="90" t="s">
        <v>573</v>
      </c>
      <c r="E84" s="53">
        <v>40</v>
      </c>
      <c r="F84" s="53">
        <v>149.86000000000001</v>
      </c>
      <c r="G84" s="137">
        <f>Tabla47[[#This Row],[EXISTENCIA]]*Tabla47[[#This Row],[PRECIO UNITARIO]]</f>
        <v>5994.4000000000005</v>
      </c>
    </row>
    <row r="85" spans="1:7" x14ac:dyDescent="0.25">
      <c r="A85" s="139">
        <v>44855</v>
      </c>
      <c r="B85" s="130">
        <v>44855</v>
      </c>
      <c r="C85" s="129" t="s">
        <v>574</v>
      </c>
      <c r="D85" s="90" t="s">
        <v>575</v>
      </c>
      <c r="E85" s="53">
        <v>40</v>
      </c>
      <c r="F85" s="53">
        <v>149.86000000000001</v>
      </c>
      <c r="G85" s="137">
        <f>Tabla47[[#This Row],[EXISTENCIA]]*Tabla47[[#This Row],[PRECIO UNITARIO]]</f>
        <v>5994.4000000000005</v>
      </c>
    </row>
    <row r="86" spans="1:7" x14ac:dyDescent="0.25">
      <c r="A86" s="138">
        <v>44862</v>
      </c>
      <c r="B86" s="130">
        <v>44862</v>
      </c>
      <c r="C86" s="129" t="s">
        <v>576</v>
      </c>
      <c r="D86" s="90" t="s">
        <v>577</v>
      </c>
      <c r="E86" s="53">
        <v>0</v>
      </c>
      <c r="F86" s="53">
        <v>0</v>
      </c>
      <c r="G86" s="137">
        <f>Tabla47[[#This Row],[EXISTENCIA]]*Tabla47[[#This Row],[PRECIO UNITARIO]]</f>
        <v>0</v>
      </c>
    </row>
    <row r="87" spans="1:7" x14ac:dyDescent="0.25">
      <c r="A87" s="139">
        <v>44862</v>
      </c>
      <c r="B87" s="130">
        <v>44862</v>
      </c>
      <c r="C87" s="129" t="s">
        <v>578</v>
      </c>
      <c r="D87" s="90" t="s">
        <v>579</v>
      </c>
      <c r="E87" s="53">
        <v>2</v>
      </c>
      <c r="F87" s="53">
        <v>439.9984</v>
      </c>
      <c r="G87" s="137">
        <f>Tabla47[[#This Row],[EXISTENCIA]]*Tabla47[[#This Row],[PRECIO UNITARIO]]</f>
        <v>879.99680000000001</v>
      </c>
    </row>
    <row r="88" spans="1:7" x14ac:dyDescent="0.25">
      <c r="A88" s="138">
        <v>44862</v>
      </c>
      <c r="B88" s="130">
        <v>44862</v>
      </c>
      <c r="C88" s="129" t="s">
        <v>580</v>
      </c>
      <c r="D88" s="90" t="s">
        <v>581</v>
      </c>
      <c r="E88" s="53">
        <v>10</v>
      </c>
      <c r="F88" s="53">
        <v>81.596999999999994</v>
      </c>
      <c r="G88" s="137">
        <f>Tabla47[[#This Row],[EXISTENCIA]]*Tabla47[[#This Row],[PRECIO UNITARIO]]</f>
        <v>815.96999999999991</v>
      </c>
    </row>
    <row r="89" spans="1:7" x14ac:dyDescent="0.25">
      <c r="A89" s="139">
        <v>44862</v>
      </c>
      <c r="B89" s="130">
        <v>44862</v>
      </c>
      <c r="C89" s="129" t="s">
        <v>582</v>
      </c>
      <c r="D89" s="90" t="s">
        <v>583</v>
      </c>
      <c r="E89" s="53">
        <v>1</v>
      </c>
      <c r="F89" s="53">
        <v>168.03200000000001</v>
      </c>
      <c r="G89" s="137">
        <f>Tabla47[[#This Row],[EXISTENCIA]]*Tabla47[[#This Row],[PRECIO UNITARIO]]</f>
        <v>168.03200000000001</v>
      </c>
    </row>
    <row r="90" spans="1:7" x14ac:dyDescent="0.25">
      <c r="A90" s="138">
        <v>44862</v>
      </c>
      <c r="B90" s="130">
        <v>44862</v>
      </c>
      <c r="C90" s="129" t="s">
        <v>584</v>
      </c>
      <c r="D90" s="90" t="s">
        <v>585</v>
      </c>
      <c r="E90" s="53">
        <v>2</v>
      </c>
      <c r="F90" s="53">
        <v>38.397199999999998</v>
      </c>
      <c r="G90" s="137">
        <f>Tabla47[[#This Row],[EXISTENCIA]]*Tabla47[[#This Row],[PRECIO UNITARIO]]</f>
        <v>76.794399999999996</v>
      </c>
    </row>
    <row r="91" spans="1:7" x14ac:dyDescent="0.25">
      <c r="A91" s="139">
        <v>44862</v>
      </c>
      <c r="B91" s="130">
        <v>44862</v>
      </c>
      <c r="C91" s="129" t="s">
        <v>586</v>
      </c>
      <c r="D91" s="90" t="s">
        <v>587</v>
      </c>
      <c r="E91" s="53">
        <v>1</v>
      </c>
      <c r="F91" s="53">
        <v>382.39080000000001</v>
      </c>
      <c r="G91" s="137">
        <f>Tabla47[[#This Row],[EXISTENCIA]]*Tabla47[[#This Row],[PRECIO UNITARIO]]</f>
        <v>382.39080000000001</v>
      </c>
    </row>
    <row r="92" spans="1:7" x14ac:dyDescent="0.25">
      <c r="A92" s="138">
        <v>44862</v>
      </c>
      <c r="B92" s="130">
        <v>44862</v>
      </c>
      <c r="C92" s="129" t="s">
        <v>588</v>
      </c>
      <c r="D92" s="90" t="s">
        <v>589</v>
      </c>
      <c r="E92" s="53">
        <v>1</v>
      </c>
      <c r="F92" s="53">
        <v>1216.0018</v>
      </c>
      <c r="G92" s="137">
        <f>Tabla47[[#This Row],[EXISTENCIA]]*Tabla47[[#This Row],[PRECIO UNITARIO]]</f>
        <v>1216.0018</v>
      </c>
    </row>
    <row r="93" spans="1:7" x14ac:dyDescent="0.25">
      <c r="A93" s="139">
        <v>44862</v>
      </c>
      <c r="B93" s="130">
        <v>44862</v>
      </c>
      <c r="C93" s="129" t="s">
        <v>590</v>
      </c>
      <c r="D93" s="90" t="s">
        <v>591</v>
      </c>
      <c r="E93" s="53">
        <v>1</v>
      </c>
      <c r="F93" s="53">
        <v>1972.96</v>
      </c>
      <c r="G93" s="137">
        <f>Tabla47[[#This Row],[EXISTENCIA]]*Tabla47[[#This Row],[PRECIO UNITARIO]]</f>
        <v>1972.96</v>
      </c>
    </row>
    <row r="94" spans="1:7" x14ac:dyDescent="0.25">
      <c r="A94" s="138">
        <v>44862</v>
      </c>
      <c r="B94" s="130">
        <v>44862</v>
      </c>
      <c r="C94" s="129" t="s">
        <v>592</v>
      </c>
      <c r="D94" s="90" t="s">
        <v>593</v>
      </c>
      <c r="E94" s="53">
        <v>40</v>
      </c>
      <c r="F94" s="53">
        <v>75.52</v>
      </c>
      <c r="G94" s="137">
        <f>Tabla47[[#This Row],[EXISTENCIA]]*Tabla47[[#This Row],[PRECIO UNITARIO]]</f>
        <v>3020.7999999999997</v>
      </c>
    </row>
    <row r="95" spans="1:7" x14ac:dyDescent="0.25">
      <c r="A95" s="139">
        <v>44888</v>
      </c>
      <c r="B95" s="130">
        <v>44888</v>
      </c>
      <c r="C95" s="129" t="s">
        <v>594</v>
      </c>
      <c r="D95" s="90" t="s">
        <v>595</v>
      </c>
      <c r="E95" s="53">
        <v>150</v>
      </c>
      <c r="F95" s="53">
        <v>150.33199999999999</v>
      </c>
      <c r="G95" s="137">
        <f>Tabla47[[#This Row],[EXISTENCIA]]*Tabla47[[#This Row],[PRECIO UNITARIO]]</f>
        <v>22549.8</v>
      </c>
    </row>
    <row r="96" spans="1:7" x14ac:dyDescent="0.25">
      <c r="A96" s="138">
        <v>44888</v>
      </c>
      <c r="B96" s="130">
        <v>44888</v>
      </c>
      <c r="C96" s="129" t="s">
        <v>596</v>
      </c>
      <c r="D96" s="90" t="s">
        <v>597</v>
      </c>
      <c r="E96" s="53">
        <v>150</v>
      </c>
      <c r="F96" s="53">
        <v>150.33199999999999</v>
      </c>
      <c r="G96" s="137">
        <f>Tabla47[[#This Row],[EXISTENCIA]]*Tabla47[[#This Row],[PRECIO UNITARIO]]</f>
        <v>22549.8</v>
      </c>
    </row>
    <row r="97" spans="1:7" x14ac:dyDescent="0.25">
      <c r="A97" s="139">
        <v>44888</v>
      </c>
      <c r="B97" s="130">
        <v>44888</v>
      </c>
      <c r="C97" s="129" t="s">
        <v>598</v>
      </c>
      <c r="D97" s="90" t="s">
        <v>599</v>
      </c>
      <c r="E97" s="53">
        <v>0</v>
      </c>
      <c r="F97" s="53">
        <v>0</v>
      </c>
      <c r="G97" s="137">
        <f>Tabla47[[#This Row],[EXISTENCIA]]*Tabla47[[#This Row],[PRECIO UNITARIO]]</f>
        <v>0</v>
      </c>
    </row>
    <row r="98" spans="1:7" x14ac:dyDescent="0.25">
      <c r="A98" s="138">
        <v>44888</v>
      </c>
      <c r="B98" s="130">
        <v>44888</v>
      </c>
      <c r="C98" s="129" t="s">
        <v>600</v>
      </c>
      <c r="D98" s="90" t="s">
        <v>601</v>
      </c>
      <c r="E98" s="53">
        <v>1</v>
      </c>
      <c r="F98" s="53">
        <v>6238.66</v>
      </c>
      <c r="G98" s="137">
        <f>Tabla47[[#This Row],[EXISTENCIA]]*Tabla47[[#This Row],[PRECIO UNITARIO]]</f>
        <v>6238.66</v>
      </c>
    </row>
    <row r="99" spans="1:7" x14ac:dyDescent="0.25">
      <c r="A99" s="139">
        <v>44888</v>
      </c>
      <c r="B99" s="130">
        <v>44888</v>
      </c>
      <c r="C99" s="129" t="s">
        <v>602</v>
      </c>
      <c r="D99" s="90" t="s">
        <v>603</v>
      </c>
      <c r="E99" s="53">
        <v>10</v>
      </c>
      <c r="F99" s="53">
        <v>52.155999999999992</v>
      </c>
      <c r="G99" s="137">
        <f>Tabla47[[#This Row],[EXISTENCIA]]*Tabla47[[#This Row],[PRECIO UNITARIO]]</f>
        <v>521.55999999999995</v>
      </c>
    </row>
    <row r="100" spans="1:7" x14ac:dyDescent="0.25">
      <c r="A100" s="138">
        <v>44888</v>
      </c>
      <c r="B100" s="130">
        <v>44888</v>
      </c>
      <c r="C100" s="129" t="s">
        <v>604</v>
      </c>
      <c r="D100" s="90" t="s">
        <v>605</v>
      </c>
      <c r="E100" s="53">
        <v>0</v>
      </c>
      <c r="F100" s="53">
        <v>0</v>
      </c>
      <c r="G100" s="137">
        <f>Tabla47[[#This Row],[EXISTENCIA]]*Tabla47[[#This Row],[PRECIO UNITARIO]]</f>
        <v>0</v>
      </c>
    </row>
    <row r="101" spans="1:7" x14ac:dyDescent="0.25">
      <c r="A101" s="139">
        <v>44888</v>
      </c>
      <c r="B101" s="130">
        <v>44888</v>
      </c>
      <c r="C101" s="129" t="s">
        <v>606</v>
      </c>
      <c r="D101" s="90" t="s">
        <v>607</v>
      </c>
      <c r="E101" s="53">
        <v>0</v>
      </c>
      <c r="F101" s="53">
        <v>0</v>
      </c>
      <c r="G101" s="137">
        <f>Tabla47[[#This Row],[EXISTENCIA]]*Tabla47[[#This Row],[PRECIO UNITARIO]]</f>
        <v>0</v>
      </c>
    </row>
    <row r="102" spans="1:7" x14ac:dyDescent="0.25">
      <c r="A102" s="138">
        <v>44888</v>
      </c>
      <c r="B102" s="130">
        <v>44888</v>
      </c>
      <c r="C102" s="129" t="s">
        <v>608</v>
      </c>
      <c r="D102" s="90" t="s">
        <v>609</v>
      </c>
      <c r="E102" s="53">
        <v>0</v>
      </c>
      <c r="F102" s="53">
        <v>0</v>
      </c>
      <c r="G102" s="137">
        <f>Tabla47[[#This Row],[EXISTENCIA]]*Tabla47[[#This Row],[PRECIO UNITARIO]]</f>
        <v>0</v>
      </c>
    </row>
    <row r="103" spans="1:7" x14ac:dyDescent="0.25">
      <c r="A103" s="139">
        <v>44888</v>
      </c>
      <c r="B103" s="130">
        <v>44888</v>
      </c>
      <c r="C103" s="129" t="s">
        <v>610</v>
      </c>
      <c r="D103" s="90" t="s">
        <v>611</v>
      </c>
      <c r="E103" s="53">
        <v>2</v>
      </c>
      <c r="F103" s="53">
        <v>584.89059999999995</v>
      </c>
      <c r="G103" s="137">
        <f>Tabla47[[#This Row],[EXISTENCIA]]*Tabla47[[#This Row],[PRECIO UNITARIO]]</f>
        <v>1169.7811999999999</v>
      </c>
    </row>
    <row r="104" spans="1:7" x14ac:dyDescent="0.25">
      <c r="A104" s="138">
        <v>44888</v>
      </c>
      <c r="B104" s="130">
        <v>44888</v>
      </c>
      <c r="C104" s="129" t="s">
        <v>612</v>
      </c>
      <c r="D104" s="90" t="s">
        <v>568</v>
      </c>
      <c r="E104" s="53">
        <v>1</v>
      </c>
      <c r="F104" s="53">
        <v>728.65</v>
      </c>
      <c r="G104" s="137">
        <f>Tabla47[[#This Row],[EXISTENCIA]]*Tabla47[[#This Row],[PRECIO UNITARIO]]</f>
        <v>728.65</v>
      </c>
    </row>
    <row r="105" spans="1:7" x14ac:dyDescent="0.25">
      <c r="A105" s="139">
        <v>44888</v>
      </c>
      <c r="B105" s="130">
        <v>44888</v>
      </c>
      <c r="C105" s="129" t="s">
        <v>613</v>
      </c>
      <c r="D105" s="90" t="s">
        <v>614</v>
      </c>
      <c r="E105" s="53">
        <v>50</v>
      </c>
      <c r="F105" s="53">
        <v>0.84960000000000013</v>
      </c>
      <c r="G105" s="137">
        <f>Tabla47[[#This Row],[EXISTENCIA]]*Tabla47[[#This Row],[PRECIO UNITARIO]]</f>
        <v>42.480000000000004</v>
      </c>
    </row>
    <row r="106" spans="1:7" x14ac:dyDescent="0.25">
      <c r="A106" s="138">
        <v>44888</v>
      </c>
      <c r="B106" s="130">
        <v>44888</v>
      </c>
      <c r="C106" s="129" t="s">
        <v>615</v>
      </c>
      <c r="D106" s="90" t="s">
        <v>616</v>
      </c>
      <c r="E106" s="53">
        <v>50</v>
      </c>
      <c r="F106" s="53">
        <v>4.3777999999999997</v>
      </c>
      <c r="G106" s="137">
        <f>Tabla47[[#This Row],[EXISTENCIA]]*Tabla47[[#This Row],[PRECIO UNITARIO]]</f>
        <v>218.89</v>
      </c>
    </row>
    <row r="107" spans="1:7" x14ac:dyDescent="0.25">
      <c r="A107" s="139">
        <v>44888</v>
      </c>
      <c r="B107" s="130">
        <v>44888</v>
      </c>
      <c r="C107" s="129" t="s">
        <v>617</v>
      </c>
      <c r="D107" s="90" t="s">
        <v>618</v>
      </c>
      <c r="E107" s="53">
        <v>10</v>
      </c>
      <c r="F107" s="53">
        <v>207.09</v>
      </c>
      <c r="G107" s="137">
        <f>Tabla47[[#This Row],[EXISTENCIA]]*Tabla47[[#This Row],[PRECIO UNITARIO]]</f>
        <v>2070.9</v>
      </c>
    </row>
    <row r="108" spans="1:7" x14ac:dyDescent="0.25">
      <c r="A108" s="138">
        <v>44888</v>
      </c>
      <c r="B108" s="130">
        <v>44888</v>
      </c>
      <c r="C108" s="129" t="s">
        <v>619</v>
      </c>
      <c r="D108" s="90" t="s">
        <v>620</v>
      </c>
      <c r="E108" s="53">
        <v>1</v>
      </c>
      <c r="F108" s="53">
        <v>501.61799999999999</v>
      </c>
      <c r="G108" s="137">
        <f>Tabla47[[#This Row],[EXISTENCIA]]*Tabla47[[#This Row],[PRECIO UNITARIO]]</f>
        <v>501.61799999999999</v>
      </c>
    </row>
    <row r="109" spans="1:7" x14ac:dyDescent="0.25">
      <c r="A109" s="139">
        <v>44888</v>
      </c>
      <c r="B109" s="130">
        <v>44888</v>
      </c>
      <c r="C109" s="129" t="s">
        <v>621</v>
      </c>
      <c r="D109" s="90" t="s">
        <v>622</v>
      </c>
      <c r="E109" s="53">
        <v>1</v>
      </c>
      <c r="F109" s="53">
        <v>910.00419999999997</v>
      </c>
      <c r="G109" s="137">
        <f>Tabla47[[#This Row],[EXISTENCIA]]*Tabla47[[#This Row],[PRECIO UNITARIO]]</f>
        <v>910.00419999999997</v>
      </c>
    </row>
    <row r="110" spans="1:7" x14ac:dyDescent="0.25">
      <c r="A110" s="138">
        <v>44888</v>
      </c>
      <c r="B110" s="130">
        <v>44888</v>
      </c>
      <c r="C110" s="129" t="s">
        <v>623</v>
      </c>
      <c r="D110" s="90" t="s">
        <v>624</v>
      </c>
      <c r="E110" s="53">
        <v>5</v>
      </c>
      <c r="F110" s="53">
        <v>322.14</v>
      </c>
      <c r="G110" s="137">
        <f>Tabla47[[#This Row],[EXISTENCIA]]*Tabla47[[#This Row],[PRECIO UNITARIO]]</f>
        <v>1610.6999999999998</v>
      </c>
    </row>
    <row r="111" spans="1:7" x14ac:dyDescent="0.25">
      <c r="A111" s="139">
        <v>44888</v>
      </c>
      <c r="B111" s="130">
        <v>44888</v>
      </c>
      <c r="C111" s="129" t="s">
        <v>625</v>
      </c>
      <c r="D111" s="90" t="s">
        <v>626</v>
      </c>
      <c r="E111" s="53">
        <v>5</v>
      </c>
      <c r="F111" s="53">
        <v>207.09</v>
      </c>
      <c r="G111" s="137">
        <f>Tabla47[[#This Row],[EXISTENCIA]]*Tabla47[[#This Row],[PRECIO UNITARIO]]</f>
        <v>1035.45</v>
      </c>
    </row>
    <row r="112" spans="1:7" x14ac:dyDescent="0.25">
      <c r="A112" s="138">
        <v>44888</v>
      </c>
      <c r="B112" s="130">
        <v>44888</v>
      </c>
      <c r="C112" s="129" t="s">
        <v>627</v>
      </c>
      <c r="D112" s="90" t="s">
        <v>628</v>
      </c>
      <c r="E112" s="53">
        <v>3</v>
      </c>
      <c r="F112" s="53">
        <v>312.93599999999998</v>
      </c>
      <c r="G112" s="137">
        <f>Tabla47[[#This Row],[EXISTENCIA]]*Tabla47[[#This Row],[PRECIO UNITARIO]]</f>
        <v>938.80799999999999</v>
      </c>
    </row>
    <row r="113" spans="1:7" x14ac:dyDescent="0.25">
      <c r="A113" s="139">
        <v>44888</v>
      </c>
      <c r="B113" s="130">
        <v>44888</v>
      </c>
      <c r="C113" s="129" t="s">
        <v>629</v>
      </c>
      <c r="D113" s="90" t="s">
        <v>630</v>
      </c>
      <c r="E113" s="53">
        <v>30</v>
      </c>
      <c r="F113" s="53">
        <v>143.0042</v>
      </c>
      <c r="G113" s="137">
        <f>Tabla47[[#This Row],[EXISTENCIA]]*Tabla47[[#This Row],[PRECIO UNITARIO]]</f>
        <v>4290.1260000000002</v>
      </c>
    </row>
    <row r="114" spans="1:7" ht="16.5" thickBot="1" x14ac:dyDescent="0.3">
      <c r="A114" s="140">
        <v>44889</v>
      </c>
      <c r="B114" s="141">
        <v>44889</v>
      </c>
      <c r="C114" s="142" t="s">
        <v>631</v>
      </c>
      <c r="D114" s="143" t="s">
        <v>632</v>
      </c>
      <c r="E114" s="144"/>
      <c r="F114" s="144"/>
      <c r="G114" s="145">
        <f>Tabla47[[#This Row],[EXISTENCIA]]*Tabla47[[#This Row],[PRECIO UNITARIO]]</f>
        <v>0</v>
      </c>
    </row>
    <row r="115" spans="1:7" x14ac:dyDescent="0.25">
      <c r="B115" s="52"/>
      <c r="C115" s="52"/>
      <c r="D115" s="23"/>
      <c r="E115" s="23"/>
      <c r="F115" s="50" t="s">
        <v>129</v>
      </c>
      <c r="G115" s="23">
        <f>SUBTOTAL(109,Tabla47[MONTO TOTAL])</f>
        <v>897491.5051999999</v>
      </c>
    </row>
    <row r="116" spans="1:7" x14ac:dyDescent="0.25">
      <c r="B116" s="52"/>
      <c r="C116" s="52"/>
      <c r="D116" s="23"/>
      <c r="E116" s="23"/>
      <c r="F116" s="23"/>
      <c r="G116" s="23"/>
    </row>
    <row r="117" spans="1:7" x14ac:dyDescent="0.25">
      <c r="B117" s="52"/>
      <c r="C117" s="52"/>
      <c r="D117" s="23"/>
      <c r="E117" s="23"/>
      <c r="F117" s="23"/>
      <c r="G117" s="23"/>
    </row>
    <row r="118" spans="1:7" x14ac:dyDescent="0.25">
      <c r="B118" s="52"/>
      <c r="C118" s="52"/>
      <c r="D118" s="23"/>
      <c r="E118" s="23"/>
      <c r="F118" s="23"/>
      <c r="G118" s="23"/>
    </row>
    <row r="119" spans="1:7" x14ac:dyDescent="0.25">
      <c r="B119" s="52"/>
      <c r="C119" s="52"/>
      <c r="D119" s="23"/>
      <c r="E119" s="23"/>
      <c r="F119" s="23"/>
      <c r="G119" s="23"/>
    </row>
    <row r="121" spans="1:7" x14ac:dyDescent="0.25">
      <c r="A121" s="18"/>
      <c r="B121" s="18"/>
      <c r="C121" s="18"/>
      <c r="E121" s="19"/>
      <c r="G121" s="18"/>
    </row>
    <row r="122" spans="1:7" x14ac:dyDescent="0.25">
      <c r="A122" s="18"/>
      <c r="B122" s="65" t="s">
        <v>125</v>
      </c>
      <c r="C122" s="65"/>
      <c r="D122" s="28"/>
      <c r="E122" s="65" t="s">
        <v>126</v>
      </c>
      <c r="F122" s="65"/>
      <c r="G122" s="18"/>
    </row>
    <row r="123" spans="1:7" x14ac:dyDescent="0.25">
      <c r="A123" s="54"/>
      <c r="B123" s="66" t="s">
        <v>127</v>
      </c>
      <c r="C123" s="66"/>
      <c r="D123" s="29"/>
      <c r="E123" s="67" t="s">
        <v>128</v>
      </c>
      <c r="F123" s="67"/>
      <c r="G123" s="18"/>
    </row>
    <row r="124" spans="1:7" x14ac:dyDescent="0.25">
      <c r="A124" s="18"/>
      <c r="B124" s="18"/>
      <c r="C124" s="18"/>
      <c r="E124" s="19"/>
      <c r="G124" s="18"/>
    </row>
  </sheetData>
  <mergeCells count="8">
    <mergeCell ref="A3:G3"/>
    <mergeCell ref="A4:G4"/>
    <mergeCell ref="A5:G5"/>
    <mergeCell ref="B122:C122"/>
    <mergeCell ref="E122:F122"/>
    <mergeCell ref="B123:C123"/>
    <mergeCell ref="E123:F123"/>
    <mergeCell ref="F7:H7"/>
  </mergeCells>
  <phoneticPr fontId="12" type="noConversion"/>
  <pageMargins left="0.70866141732283472" right="0.70866141732283472" top="0.74803149606299213" bottom="0.74803149606299213" header="0.31496062992125984" footer="0.31496062992125984"/>
  <pageSetup scale="64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3</vt:i4>
      </vt:variant>
    </vt:vector>
  </HeadingPairs>
  <TitlesOfParts>
    <vt:vector size="12" baseType="lpstr">
      <vt:lpstr>ENFERMERIA </vt:lpstr>
      <vt:lpstr>MATERIAL DE LIMPIEZA</vt:lpstr>
      <vt:lpstr>SALIDAS</vt:lpstr>
      <vt:lpstr>INEVENTARIO DE INSUMOS DE COCIN</vt:lpstr>
      <vt:lpstr>INVENTARIO ARTICULOS VARIOS </vt:lpstr>
      <vt:lpstr>MATERIALES MÉDICOS </vt:lpstr>
      <vt:lpstr>ARTÍCULOS DE OFICINA</vt:lpstr>
      <vt:lpstr>INSUMOS DE COCINA</vt:lpstr>
      <vt:lpstr>MATERIALES FERRETERO</vt:lpstr>
      <vt:lpstr>'ARTÍCULOS DE OFICINA'!Área_de_impresión</vt:lpstr>
      <vt:lpstr>'MATERIAL DE LIMPIEZA'!Área_de_impresión</vt:lpstr>
      <vt:lpstr>'MATERIALES MÉDICOS '!Área_de_impresión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Invitado</dc:creator>
  <cp:lastModifiedBy>Invitado</cp:lastModifiedBy>
  <cp:lastPrinted>2023-01-06T15:18:01Z</cp:lastPrinted>
  <dcterms:created xsi:type="dcterms:W3CDTF">2022-04-18T16:24:41Z</dcterms:created>
  <dcterms:modified xsi:type="dcterms:W3CDTF">2023-01-06T15:31:39Z</dcterms:modified>
</cp:coreProperties>
</file>