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Inventario Activos\"/>
    </mc:Choice>
  </mc:AlternateContent>
  <bookViews>
    <workbookView xWindow="0" yWindow="0" windowWidth="3960" windowHeight="11400" tabRatio="531" firstSheet="2" activeTab="4"/>
  </bookViews>
  <sheets>
    <sheet name="Inv-Comestibles y cocina" sheetId="3" r:id="rId1"/>
    <sheet name="MATERIALES MEDICOS" sheetId="2" r:id="rId2"/>
    <sheet name="ARTÍCULOS OFICINA   " sheetId="1" r:id="rId3"/>
    <sheet name="LIMPIEZA" sheetId="4" r:id="rId4"/>
    <sheet name="ARTICULOS DE LIBRERIA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6" i="4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9" i="3"/>
  <c r="G245" i="6" l="1"/>
  <c r="G31" i="1"/>
  <c r="G25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9" i="2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9" i="1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9" i="6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9" i="4"/>
  <c r="W128" i="4" l="1"/>
  <c r="G44" i="3" l="1"/>
  <c r="G61" i="3" l="1"/>
</calcChain>
</file>

<file path=xl/comments1.xml><?xml version="1.0" encoding="utf-8"?>
<comments xmlns="http://schemas.openxmlformats.org/spreadsheetml/2006/main">
  <authors>
    <author>Julio Cesar Morel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VENCIMIENTO:
26 P(14/01/2024)
4 P(1/09/2023)
1 P(25/05/2023)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VENCIMIENTO:
20 P(24/01/2024)
6 P(21/07/2023)
3 P(11/05/2023)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VENCIMIENTO:
53 UNIDADES (18/09/2023)
24 UNIDADES (24/10/2023)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SABOR A MELOCON: 22
VENCE 28/11/2023
SABOR A LIMON: 36
VENCE 29/11/2023</t>
        </r>
      </text>
    </comment>
  </commentList>
</comments>
</file>

<file path=xl/comments2.xml><?xml version="1.0" encoding="utf-8"?>
<comments xmlns="http://schemas.openxmlformats.org/spreadsheetml/2006/main">
  <authors>
    <author>Julio Cesar Morel</author>
    <author>usuario</author>
  </authors>
  <commentList>
    <comment ref="D79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Las tapas están rotas</t>
        </r>
      </text>
    </comment>
    <comment ref="D10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FV 17-08-2024</t>
        </r>
      </text>
    </comment>
    <comment ref="D10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FV:16-07-2024</t>
        </r>
      </text>
    </comment>
    <comment ref="D106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FV:23-06-2024</t>
        </r>
      </text>
    </comment>
  </commentList>
</comments>
</file>

<file path=xl/comments3.xml><?xml version="1.0" encoding="utf-8"?>
<comments xmlns="http://schemas.openxmlformats.org/spreadsheetml/2006/main">
  <authors>
    <author>Julio Cesar Morel</author>
    <author>usuario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REUSADAS
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Recicladas</t>
        </r>
      </text>
    </comment>
    <comment ref="E2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Recicladas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PRECIO POR UNIDAD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PRECIO POR UNIDAD
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PRECIO POR UNIDAD</t>
        </r>
      </text>
    </comment>
    <comment ref="E146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F146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PRECIO POR UNIDAD
</t>
        </r>
      </text>
    </comment>
    <comment ref="E147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F147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PRECIO POR UNIDAD
</t>
        </r>
      </text>
    </comment>
    <comment ref="E148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F148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PRECIO POR UNIDAD
</t>
        </r>
      </text>
    </comment>
    <comment ref="E149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UNIDADES</t>
        </r>
      </text>
    </comment>
    <comment ref="F149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PRECIO POR UNIDAD
</t>
        </r>
      </text>
    </comment>
    <comment ref="F198" authorId="0" shapeId="0">
      <text>
        <r>
          <rPr>
            <b/>
            <sz val="9"/>
            <color indexed="81"/>
            <rFont val="Tahoma"/>
            <family val="2"/>
          </rPr>
          <t>Julio Cesar Morel:</t>
        </r>
        <r>
          <rPr>
            <sz val="9"/>
            <color indexed="81"/>
            <rFont val="Tahoma"/>
            <family val="2"/>
          </rPr>
          <t xml:space="preserve">
PRECIO POR PAQUETES
</t>
        </r>
      </text>
    </comment>
  </commentList>
</comments>
</file>

<file path=xl/sharedStrings.xml><?xml version="1.0" encoding="utf-8"?>
<sst xmlns="http://schemas.openxmlformats.org/spreadsheetml/2006/main" count="619" uniqueCount="560">
  <si>
    <t>FECHA DE ADQUISICIÓN</t>
  </si>
  <si>
    <t>CÓDIGO DEL PRODUCTO</t>
  </si>
  <si>
    <t>DESCRIPCIÓN</t>
  </si>
  <si>
    <t>EXISTENCIA</t>
  </si>
  <si>
    <t>PRECIO UNITARIO</t>
  </si>
  <si>
    <t>MONTO TOTAL</t>
  </si>
  <si>
    <t>TXE8030-NE267</t>
  </si>
  <si>
    <t xml:space="preserve">TONER XEROX NEGRO </t>
  </si>
  <si>
    <t>TXE8030-CI268</t>
  </si>
  <si>
    <t>TONER XEROX CYAN</t>
  </si>
  <si>
    <t>TXE8030-MA269</t>
  </si>
  <si>
    <t>TONER XEROX MAGENTA</t>
  </si>
  <si>
    <t>TXE8030-AM270</t>
  </si>
  <si>
    <t>TONER XEROX AMARILLO</t>
  </si>
  <si>
    <t>WA-CONT-07</t>
  </si>
  <si>
    <t>CONTENEDOR DE RESIDUO</t>
  </si>
  <si>
    <t>TDECARNED-DE450</t>
  </si>
  <si>
    <t>CINTAS DE COLOR PARA IMPRESORA DE CARNET</t>
  </si>
  <si>
    <t>TPARA80C-CA450</t>
  </si>
  <si>
    <t>PLÁSTICO PARA CARNET CR-80</t>
  </si>
  <si>
    <t>CARXE8030-D276</t>
  </si>
  <si>
    <t>CARTUCHO DE TAMBOR IMPRESORA XEROX ALTALINK-C8030</t>
  </si>
  <si>
    <t>BAT-UPS-00134</t>
  </si>
  <si>
    <t>BATERIAS PARA UPS MODEL 12V  DC 7AH</t>
  </si>
  <si>
    <t>THP80A-NE271</t>
  </si>
  <si>
    <t>TONER HP 80A NEGRO</t>
  </si>
  <si>
    <t>THP410-CI263</t>
  </si>
  <si>
    <t>TONER HP AZUL 410A</t>
  </si>
  <si>
    <t>THP410-AM264</t>
  </si>
  <si>
    <t>TONER HP AMARILLO 410A</t>
  </si>
  <si>
    <t>THP410-MA265</t>
  </si>
  <si>
    <t>TONER HP MAGENTA 410A</t>
  </si>
  <si>
    <t>THP201A-AZ450</t>
  </si>
  <si>
    <t>TONER HP AZUL 201A</t>
  </si>
  <si>
    <t>THP201A-NE451</t>
  </si>
  <si>
    <t>TONER HP NEGRO 201A</t>
  </si>
  <si>
    <t>THP201A-MAG452</t>
  </si>
  <si>
    <t>TONER HP MAGENTA  201A</t>
  </si>
  <si>
    <t>THP201A-AM451</t>
  </si>
  <si>
    <t>TONER HP AMARILLO 201A</t>
  </si>
  <si>
    <t>THP26A-NE272</t>
  </si>
  <si>
    <t>TONER HP CF226A NEGRO</t>
  </si>
  <si>
    <t>THP410CF-BL453</t>
  </si>
  <si>
    <t xml:space="preserve">TONER HP CF410A BLACK </t>
  </si>
  <si>
    <t>THPCF287A-NE452</t>
  </si>
  <si>
    <t>TONER HP CF287A NEGRO (87A)</t>
  </si>
  <si>
    <t>ALCOHOL ISOPROPILICO AL 70%</t>
  </si>
  <si>
    <t xml:space="preserve">BAJA LENGUAS </t>
  </si>
  <si>
    <t>DESINFECTANTE DE SUPERFICIE</t>
  </si>
  <si>
    <t>Pe0231</t>
  </si>
  <si>
    <t>GAFAS DE PROTECCIÓN</t>
  </si>
  <si>
    <t>GEL PARA MANOS AL 70%</t>
  </si>
  <si>
    <t>GORROS QUIRURGICOS DESECHABLES</t>
  </si>
  <si>
    <t>GUANTES DE LATEX (S)</t>
  </si>
  <si>
    <t>GUANTES DE LATEX NITRILO(M)</t>
  </si>
  <si>
    <t>GUANTES DE LATEX NITRILO(S)</t>
  </si>
  <si>
    <t>MASCARILLA KN95</t>
  </si>
  <si>
    <t>MASCARILLAS KN-95 CON FILTRO 5/1</t>
  </si>
  <si>
    <t>PANTALLAS FACIALES PARA PROTECCIÓN</t>
  </si>
  <si>
    <t>ROLLOS DE PAPEL CAMILLA</t>
  </si>
  <si>
    <t xml:space="preserve">BATAS QUIRURGICAS DESECHABLES </t>
  </si>
  <si>
    <t>MASCARILLA QUIRURGICAS DESECHABLES 50/1</t>
  </si>
  <si>
    <t>ESPÉCULOS ÓTICOS 34/1</t>
  </si>
  <si>
    <t>A453</t>
  </si>
  <si>
    <t>Aclv2103</t>
  </si>
  <si>
    <t>AN-ES-0074</t>
  </si>
  <si>
    <t>ANIS DE ESTRELLA</t>
  </si>
  <si>
    <t>AN-DU-0073</t>
  </si>
  <si>
    <t>ANIS DE DULCE</t>
  </si>
  <si>
    <t>B458</t>
  </si>
  <si>
    <t>BICARBONATO DE 1 LIBRA</t>
  </si>
  <si>
    <t>CAN-POLV-86</t>
  </si>
  <si>
    <t>CANELA EN POLVO 16 OZ</t>
  </si>
  <si>
    <t>CAN-0087</t>
  </si>
  <si>
    <t>CANELA ENTERA EN FRASCO</t>
  </si>
  <si>
    <t>E452</t>
  </si>
  <si>
    <t>AVENA INSTANTÁNEA</t>
  </si>
  <si>
    <t>AVENA INTEGRAL</t>
  </si>
  <si>
    <t>AZÚCAR BLANCA</t>
  </si>
  <si>
    <t>AZÚCAR CREMA</t>
  </si>
  <si>
    <t>CAFÉ</t>
  </si>
  <si>
    <t>C457</t>
  </si>
  <si>
    <t>COMPOTAS 12/1</t>
  </si>
  <si>
    <t>CREMA PARA CAFÉ</t>
  </si>
  <si>
    <t>GALLETAS TIPO SANDWICH SABOR A FRESA</t>
  </si>
  <si>
    <t>GALLETAS TIPO SANDWICH SABOR A CHOCOLATE</t>
  </si>
  <si>
    <t>GALLETAS TIPO SANDWICH SABOR A VAINILLA</t>
  </si>
  <si>
    <t>GALLETAS SALADAS 9/1</t>
  </si>
  <si>
    <t>GALL-WA-389</t>
  </si>
  <si>
    <t>GALLETAS TIPO WAFFLE SABOR A CHOCOLATE</t>
  </si>
  <si>
    <t>GALL-WA-390</t>
  </si>
  <si>
    <t>GALLETAS TIPO WAFFER  SABORA VAINILLA</t>
  </si>
  <si>
    <t>HABICHUELAS ROJAS</t>
  </si>
  <si>
    <t>H21G</t>
  </si>
  <si>
    <t>HOJUELAS DE MAIZ DULCE 2.1 OZ 6/1</t>
  </si>
  <si>
    <t>HA-BL832</t>
  </si>
  <si>
    <t>HABICHUELAS BLANCAS</t>
  </si>
  <si>
    <t>HARINA DE TRIGO</t>
  </si>
  <si>
    <t>HA-MA78</t>
  </si>
  <si>
    <t>HARINA DE MAÍZ</t>
  </si>
  <si>
    <t>HOJUELAS DE MAÍZ EN FORMA DE AROS</t>
  </si>
  <si>
    <t>HOJUELAS DE MAÍZ DULCE 490 GRAMOS</t>
  </si>
  <si>
    <t>HOJUELAS DE MAÍZ DULCE 920 GRAMOS</t>
  </si>
  <si>
    <t>JUGOS TIPO MERIENDA 24/1</t>
  </si>
  <si>
    <t>JENG-0075</t>
  </si>
  <si>
    <t>JENGIBRE LIBRA  (6 LIBRAS)</t>
  </si>
  <si>
    <t>LECHE ENTERA</t>
  </si>
  <si>
    <t>LECH-220</t>
  </si>
  <si>
    <t>LECHE EN POLVO 220 GRAM</t>
  </si>
  <si>
    <t>LIM-352</t>
  </si>
  <si>
    <t>LIMONCILLO (20LB)</t>
  </si>
  <si>
    <t>LEN-0137</t>
  </si>
  <si>
    <t>LENTEJAS</t>
  </si>
  <si>
    <t>h452</t>
  </si>
  <si>
    <t>MAÍZ</t>
  </si>
  <si>
    <t>MAICENA</t>
  </si>
  <si>
    <t>MEZCLA PARA TE CALIENTE</t>
  </si>
  <si>
    <t>M453</t>
  </si>
  <si>
    <t>MIEL</t>
  </si>
  <si>
    <t>PALETAS TIPO BOLÓN</t>
  </si>
  <si>
    <t>P456</t>
  </si>
  <si>
    <t>PALETAS EN FORMA DE CORAZÓN</t>
  </si>
  <si>
    <t>PAS-258U</t>
  </si>
  <si>
    <t>PASAS</t>
  </si>
  <si>
    <t>C455</t>
  </si>
  <si>
    <t>PASTA CORTA</t>
  </si>
  <si>
    <t>PT-ES-25</t>
  </si>
  <si>
    <t xml:space="preserve">ESPAGUETI </t>
  </si>
  <si>
    <t>PALOMITAS DE MAÍZ PARA MICROONDAS  32/1</t>
  </si>
  <si>
    <t>SAL MOLIDA</t>
  </si>
  <si>
    <t>VINAGRE BLANCO</t>
  </si>
  <si>
    <t>VF-547</t>
  </si>
  <si>
    <t>VINAGRE DE FRUTAS</t>
  </si>
  <si>
    <t>ARROZ BLANCO  5 LIBRAS</t>
  </si>
  <si>
    <t>BAT-UPS-00163</t>
  </si>
  <si>
    <t>BATERIAS PARA UPS MODEL 12V  DC 5AH TIPO B (S.D.O)</t>
  </si>
  <si>
    <t>BATERIAS PARA UPS MODEL 12V  DC 44AH TIPO D (San Juan)</t>
  </si>
  <si>
    <t>ACEITE DE OLIVA 2 LITROS</t>
  </si>
  <si>
    <t>CHOCOLATE DE MESA 10/1</t>
  </si>
  <si>
    <t xml:space="preserve">AZÚCAR DE DIETA 200/1 SOBRES </t>
  </si>
  <si>
    <t>HOJUELAS DE MAÍZ DULCE 500 GRAMOS</t>
  </si>
  <si>
    <t>HOJUELAS DE MAÍZ DULCE 1.5 KILO GRAMOS</t>
  </si>
  <si>
    <t>HM-1-5D</t>
  </si>
  <si>
    <t>HM-5-G</t>
  </si>
  <si>
    <t xml:space="preserve">MEZCLA PARA TE FRÍO </t>
  </si>
  <si>
    <t>BOLSAS PARA ALMACENAR (REFRIGERADOR) 26.8 CM X 27.3 CM</t>
  </si>
  <si>
    <t>ABSORBENTE DE HUMEDAD HIPPO</t>
  </si>
  <si>
    <t>ACEITE LIMPIADOR DE MADERA OSCURA</t>
  </si>
  <si>
    <t>ACEITE BRILLADOR PARA MADERA CLARA</t>
  </si>
  <si>
    <t>AGUA PARA PLANCHA</t>
  </si>
  <si>
    <t>AMBIENTADORES</t>
  </si>
  <si>
    <t>BOTELLAS PLÁSTICAS</t>
  </si>
  <si>
    <t>BARRENDERO CORTO</t>
  </si>
  <si>
    <t>BARRENDERO LARGO</t>
  </si>
  <si>
    <t>BAYETAS MICROFIBRA PARA MUEBLES TIPO TOALLITAS</t>
  </si>
  <si>
    <t>BOTAS DE GOMA NEGRA #7</t>
  </si>
  <si>
    <t>BOTAS DE GOMA NEGRA #8</t>
  </si>
  <si>
    <t>BOTAS DE GOMA NEGRA #9</t>
  </si>
  <si>
    <t>ESPONJA CON BRILLO</t>
  </si>
  <si>
    <t>ESPONJA PARA TRABAJO PESADO</t>
  </si>
  <si>
    <t xml:space="preserve">BRILLO VERDE </t>
  </si>
  <si>
    <t>CEPILLO PARA LIMPIEZA</t>
  </si>
  <si>
    <t>CERA PARA PISO</t>
  </si>
  <si>
    <t>CLORO</t>
  </si>
  <si>
    <t>CONECTORES DE AMBIENTADOR ELÉCTRICO</t>
  </si>
  <si>
    <t>CUBETA PLÁSTICA 15 LITROS</t>
  </si>
  <si>
    <t>DESINCRUSTANTE</t>
  </si>
  <si>
    <t>DESINFECTANTE LÍQUIDO</t>
  </si>
  <si>
    <t>DETERGENTE EN POLVO (SACO)</t>
  </si>
  <si>
    <t>DISPENSADOR DE JABÓN 16 OZ</t>
  </si>
  <si>
    <t>ESCOBA</t>
  </si>
  <si>
    <t>ESCOBILLA PARA INODORO</t>
  </si>
  <si>
    <t>FUNDAS PARA BASURA DE 55 GLS</t>
  </si>
  <si>
    <t>FUNDAS PARA BASURA DE 30 GLS</t>
  </si>
  <si>
    <t>FUNDAS PARA BASURA DE 4 GLS</t>
  </si>
  <si>
    <t>FUNDAS PLÁSTICAS ROJAS 30 GALONES 100 EN 1</t>
  </si>
  <si>
    <t>GUANTES PLÁSTICOS PARA LAVAR TALLA (XL)</t>
  </si>
  <si>
    <t>GUANTES PLÁSTICOS PARA LAVAR TALLA (M)</t>
  </si>
  <si>
    <t>GUANTES PLÁSTICOS PARA LAVAR TALLA (S)</t>
  </si>
  <si>
    <t>JABÓN DE CUABA</t>
  </si>
  <si>
    <t>JABÓN LÍQUIDO ANTIBACTERIAL NEUTRO</t>
  </si>
  <si>
    <t>JABÓN LÍQUIDO PARA LAVAR PERFUMADO</t>
  </si>
  <si>
    <t>JABÓN LÍQUIDO PARA FREGAR</t>
  </si>
  <si>
    <t>LIMPIA CRISTALES LIQUIDO</t>
  </si>
  <si>
    <t>LIMPIADOR DE VENTANA TIPO MICROFIBRA</t>
  </si>
  <si>
    <t>DESINFECTANTE EN SPRAY</t>
  </si>
  <si>
    <t>LIMPIADOR PARA INODORO</t>
  </si>
  <si>
    <t>DESINFECTANTE MULTIUSOS LÍQUIDO</t>
  </si>
  <si>
    <t>AEROSOL PARA  PLANCHAR</t>
  </si>
  <si>
    <t>PAPEL CELOFÁN DE ENVOLVER</t>
  </si>
  <si>
    <t>PAPEL HIGIÉNICO INDUSTRIAL  (FARDOS)</t>
  </si>
  <si>
    <t>PAPEL TOALLA PARA MANOS (FARDOS)</t>
  </si>
  <si>
    <t xml:space="preserve">PEGA RATA </t>
  </si>
  <si>
    <t>PINZAS DE MADERA PARA ROPA</t>
  </si>
  <si>
    <t>PLUMEROS TIPO MICRO FIBRA BLANCO</t>
  </si>
  <si>
    <t>RASTRILLO PLÁSTICO</t>
  </si>
  <si>
    <t>RECOGEDOR CON ESCOBILLA PARA ESCRITORIO</t>
  </si>
  <si>
    <t>RECOGEDORES DE BASURA</t>
  </si>
  <si>
    <t>SPRAY PARA LIMPIAR ACERO INOXIDABLE</t>
  </si>
  <si>
    <t>SUAPER # 28</t>
  </si>
  <si>
    <t>SUAPER #32</t>
  </si>
  <si>
    <t>TOALLAS PARA LIMPIEZA 25/1</t>
  </si>
  <si>
    <t>TOALLAS PARA COCINA</t>
  </si>
  <si>
    <t>TRAPEADOR TIPO MICRO FIBRA PLANO</t>
  </si>
  <si>
    <t>VASOS DESECHABLES CONICO</t>
  </si>
  <si>
    <t>VELAS AROMÁTICAS</t>
  </si>
  <si>
    <t>TOALLITAS PARA DESINFECCIÓN</t>
  </si>
  <si>
    <t>ZAFACÓN PLÁSTICO CREMA CON TAPA Y PEDAL 30 LITROS</t>
  </si>
  <si>
    <t>AMBIENTADORES AUTOMÁTICO 6.20 OZ</t>
  </si>
  <si>
    <t>DESGRASANTE</t>
  </si>
  <si>
    <t xml:space="preserve">INSECTICIDA </t>
  </si>
  <si>
    <t>SUAPER # 36</t>
  </si>
  <si>
    <t>VASOS DESECHABLES  #7</t>
  </si>
  <si>
    <t>VASOS DESECHABLES  #10</t>
  </si>
  <si>
    <t>VASOS DESECHABLES #3</t>
  </si>
  <si>
    <t>PLATOS DESECHABLES #6</t>
  </si>
  <si>
    <t>PLATOS DESECHABLES #9</t>
  </si>
  <si>
    <t>CUCHARAS DESECHABLES</t>
  </si>
  <si>
    <t>SERVILLETAS DE MESA</t>
  </si>
  <si>
    <t>TENEDORES DESECHABLES 25/1</t>
  </si>
  <si>
    <t>PAPEL TOALLA PARA COCINA 24/1( FARDOS)</t>
  </si>
  <si>
    <t>ESPUMA PARA AFEITAR</t>
  </si>
  <si>
    <t>GELATINA PARA CABELLO 64 OZ</t>
  </si>
  <si>
    <t>PAÑUELOS DESECHABLES CAJAS de 100/1</t>
  </si>
  <si>
    <t>TOALLAS BLANCAS 90CM X 180 CM</t>
  </si>
  <si>
    <t>TOALLITAS HUMEDAS  PARA BEBES</t>
  </si>
  <si>
    <t>PAÑALES DESECHABLES ADULTOS  (S) 12/1</t>
  </si>
  <si>
    <t>GUANTES PARA LIMPIEZA DOMESTICA L</t>
  </si>
  <si>
    <t>A336</t>
  </si>
  <si>
    <t>LIMPIA CRISTALES EN AEROSOL</t>
  </si>
  <si>
    <t>A461</t>
  </si>
  <si>
    <t>PAÑALES DESECHABLES ACUÁTICOS PARA NIÑOS #4</t>
  </si>
  <si>
    <t>A462</t>
  </si>
  <si>
    <t>PAÑALES DESECHABLES ACUÁTICOS PARA NIÑOS #3</t>
  </si>
  <si>
    <t>A463</t>
  </si>
  <si>
    <t>PAÑALES DESECHABLES ACUÁTICOS PARA NIÑOS #5.6</t>
  </si>
  <si>
    <t>D385</t>
  </si>
  <si>
    <t>DETERGENTE EN POLVO DE ALTO PODER  (FRASCOS)</t>
  </si>
  <si>
    <t>PAM-458</t>
  </si>
  <si>
    <t>PAÑALES DESECHABLES ADULTOS  (S) 9/1</t>
  </si>
  <si>
    <t>PAM-459</t>
  </si>
  <si>
    <t>PAÑALES DESECHABLES ADULTOS (L) 9/1</t>
  </si>
  <si>
    <t>PAM-460</t>
  </si>
  <si>
    <t>PAÑALES DESECHABLES ADULTOS (M) 9/1</t>
  </si>
  <si>
    <t>PI-AR45</t>
  </si>
  <si>
    <t>PIEDRAS AROMATICAS</t>
  </si>
  <si>
    <t>S-P40</t>
  </si>
  <si>
    <t>SUAPER #40</t>
  </si>
  <si>
    <t>SV-TE567</t>
  </si>
  <si>
    <t>SUAVIZANTE DE TELA</t>
  </si>
  <si>
    <t>T396</t>
  </si>
  <si>
    <t>TOALLA DE ALGODON PARA MANOS</t>
  </si>
  <si>
    <t>V422</t>
  </si>
  <si>
    <t>VASOS DESECHABLES #5</t>
  </si>
  <si>
    <t>BOLSAS PARA ALMACENAR 26.8 cm x 27.3 cm</t>
  </si>
  <si>
    <t>VELCRO MACHO NEGRO SIN ADHESIVO 2,5 CM X 25 METROS</t>
  </si>
  <si>
    <t>VELCRO MACHO BLANCO SIN ADHESIVO 2,5 CM X 25 METROS</t>
  </si>
  <si>
    <t>VELCRO MACHO ADHESIVO 2,5 CM X 25 METROS</t>
  </si>
  <si>
    <t>VELCRO HEMBRA NEGRO SIN ADHESIVO 2,5 CM X 25 METROS</t>
  </si>
  <si>
    <t xml:space="preserve">VELCRO HEMBRA BLANCO SIN ADHESIVO 2,5 CM X 25 METROS </t>
  </si>
  <si>
    <t>VELCRO HEMBRA ADHESIVO 2,5 CM X 25 METROS</t>
  </si>
  <si>
    <t xml:space="preserve">TRITURADORA PARA PAPEL </t>
  </si>
  <si>
    <t>TRI-PA</t>
  </si>
  <si>
    <t xml:space="preserve">TIZA DE COLORES </t>
  </si>
  <si>
    <t>TINTAS PARA SELLOS ROJA 2 40 ML</t>
  </si>
  <si>
    <t>A262</t>
  </si>
  <si>
    <t>TINTAS PARA SELLOS AZUL 65 ML</t>
  </si>
  <si>
    <t>TINTAS PARA SELLOS AZUL 2 OZ</t>
  </si>
  <si>
    <t>A211</t>
  </si>
  <si>
    <t xml:space="preserve">TIJERAS PARA ADULTOS </t>
  </si>
  <si>
    <t xml:space="preserve">TIJERAS CON FORMAS </t>
  </si>
  <si>
    <t>TIJERA EASI-GRIP PARA NIÑO</t>
  </si>
  <si>
    <t>TEMPERAS 20ML 6/1</t>
  </si>
  <si>
    <t>TEMPERA GALÓN ROJA</t>
  </si>
  <si>
    <t>TEMPERA GALÓN AZUL</t>
  </si>
  <si>
    <t xml:space="preserve">TEMPERA BLANCA </t>
  </si>
  <si>
    <t>TEMPERA (DACTILAR) 6/1</t>
  </si>
  <si>
    <t>TEM-DAC6-1</t>
  </si>
  <si>
    <t>TEMPERA  GALÓN VERDE</t>
  </si>
  <si>
    <t>TEMPERA  GALÓN AMARILLA</t>
  </si>
  <si>
    <t>TEM-AMA-2017</t>
  </si>
  <si>
    <t>TAPE TRANSPARENTES DE ESCRITORIO 19MM X 3.29M 36 YDS</t>
  </si>
  <si>
    <t>TAPE TRANSPARENTE ANCHO 48MM</t>
  </si>
  <si>
    <t>STIKERS CON FORMA DE ESTRELLAS</t>
  </si>
  <si>
    <t>STI-EST21</t>
  </si>
  <si>
    <t>STICKERS CARITAS FELICES VARIADAS</t>
  </si>
  <si>
    <t>STI-CF-39</t>
  </si>
  <si>
    <t>STICKERS CARITAS FELICES AMARILLAS</t>
  </si>
  <si>
    <t>STI-CF-38</t>
  </si>
  <si>
    <t>SOBRES TIPO CARTA 500/1</t>
  </si>
  <si>
    <t>SOBRES MANILA 8 1/2 X 11</t>
  </si>
  <si>
    <t>SILICON LIQUIDO 60 ML</t>
  </si>
  <si>
    <t>SIL-60ML</t>
  </si>
  <si>
    <t>SEPARADORES DE CARPETAS EN ORDEN ABECEDARIO</t>
  </si>
  <si>
    <t xml:space="preserve">SEPARADORES DE CARPETAS CON PESTAÑAS PLÁSTICAS </t>
  </si>
  <si>
    <t>SACAPUNTAS PEQUEÑO EN ALUMINIO</t>
  </si>
  <si>
    <t>SACAPUNTAS ELÉCTRICO</t>
  </si>
  <si>
    <t>SACA GRAPAS</t>
  </si>
  <si>
    <t>RESMA DE PAPEL 8 1/2 X 14</t>
  </si>
  <si>
    <t>RESALTADOR ROSADO 10/1</t>
  </si>
  <si>
    <t>RESALTADOR NARANJA 10/1</t>
  </si>
  <si>
    <t>RESALTADOR AZUL 10/1</t>
  </si>
  <si>
    <t>RESALTADOR AMARILLO 10/1</t>
  </si>
  <si>
    <t xml:space="preserve">RECETARIOS CAID </t>
  </si>
  <si>
    <t>PROTECTOR DE HOJAS 8 1/1 X 11</t>
  </si>
  <si>
    <t xml:space="preserve">PORTAFOLIOS PLÁSTICO </t>
  </si>
  <si>
    <t>PORTADAS PARA ENCUADERNAR NEGRAS 220 X 285 MM</t>
  </si>
  <si>
    <t>PORTADAS PARA ENCUADERNAR CLEAR 220 X 285 MM</t>
  </si>
  <si>
    <t xml:space="preserve">PORTA TARJETAS </t>
  </si>
  <si>
    <t>PORTA CD GRUESO NEGRO</t>
  </si>
  <si>
    <t>POMPONES BRILLANTES 2.5CM</t>
  </si>
  <si>
    <t>POMPONES 4CM</t>
  </si>
  <si>
    <t>POMPONES 1.5CM</t>
  </si>
  <si>
    <t>POMPONES  2.5CM</t>
  </si>
  <si>
    <t>PLASTIFICADORA GRANDE</t>
  </si>
  <si>
    <t>PLAS-128</t>
  </si>
  <si>
    <t>PILAS AAA RECARGABLES</t>
  </si>
  <si>
    <t>PILAS AA RECARGABLES</t>
  </si>
  <si>
    <t>PER-2-AG</t>
  </si>
  <si>
    <t>PENDA FLEX (FOLDERS COLGANTES ) 8 1/2X 11</t>
  </si>
  <si>
    <t xml:space="preserve">PEGAMENTO EN BARRA </t>
  </si>
  <si>
    <t>PAPEL TISSUE VERDE MANZANA</t>
  </si>
  <si>
    <t>PAPEL TISSUE VERDE 3/1</t>
  </si>
  <si>
    <t>PAP-TSS-VER2</t>
  </si>
  <si>
    <t xml:space="preserve">PAPEL TISSUE ROSA </t>
  </si>
  <si>
    <t xml:space="preserve">PAPEL TISSUE ROJO PASTEL </t>
  </si>
  <si>
    <t>PAPEL TISSUE MORADO PASTEL 3/1</t>
  </si>
  <si>
    <t>PAPEL TISSUE BLANCO 3/1</t>
  </si>
  <si>
    <t>PAP-TSS-BLA2</t>
  </si>
  <si>
    <t>PAPEL TISSUE AZUL PASTEL</t>
  </si>
  <si>
    <t>PAPEL TISSUE AMARILLO PASTEL 3/1</t>
  </si>
  <si>
    <t>PAPEL PARA CALCULADORA ELÉCTRICA</t>
  </si>
  <si>
    <t>PAPEL KRAFT (ROLLO)</t>
  </si>
  <si>
    <t>PAPEL CREPE VERDE OSCURO 10/1</t>
  </si>
  <si>
    <t>PACR-VER-OS-825</t>
  </si>
  <si>
    <t>PAPEL CREPE VERDE CLARO 10/1</t>
  </si>
  <si>
    <t>PACR-VER-824</t>
  </si>
  <si>
    <t>PAPEL CREPE ROSADO 10/1</t>
  </si>
  <si>
    <t>PACR-ROS2-827</t>
  </si>
  <si>
    <t>PAPEL CREPE ROJO 10/1</t>
  </si>
  <si>
    <t>PACR-ROJ-822</t>
  </si>
  <si>
    <t>PAPEL CREPE MORADO 10/1</t>
  </si>
  <si>
    <t>PACR-MO-826</t>
  </si>
  <si>
    <t>PAPEL CREPE BLANCO 10/1</t>
  </si>
  <si>
    <t>PACR-BL-821</t>
  </si>
  <si>
    <t>PAPEL CREPE AZUL 10/1</t>
  </si>
  <si>
    <t>PACR-AZ-823</t>
  </si>
  <si>
    <t xml:space="preserve">PAPEL CONSTRUCCIÓN </t>
  </si>
  <si>
    <t>PAPEL CLIPS 50MM</t>
  </si>
  <si>
    <t>PAPEL CLIPS 33MM</t>
  </si>
  <si>
    <t>PAPEL CARBÓN</t>
  </si>
  <si>
    <t>OJITOS MOVIBLES 6MM (PAQU)</t>
  </si>
  <si>
    <t>OJITOS MOVIBLES 15MM (PAQU)</t>
  </si>
  <si>
    <t>OJITOS MOVIBLES 10MM           (PAQU)</t>
  </si>
  <si>
    <t>NOTAS ADHESIVAS 3X5</t>
  </si>
  <si>
    <t>NOTAS ADHESIVAS 3X3</t>
  </si>
  <si>
    <t>NOTAS ADHESIVAS 2X3</t>
  </si>
  <si>
    <t>MASKING TAPE 1'' X 25 YDS</t>
  </si>
  <si>
    <t>MAS-1-25</t>
  </si>
  <si>
    <t>MARCADORES FINOS DE COLORES 12/1</t>
  </si>
  <si>
    <t>MAR-FI-12</t>
  </si>
  <si>
    <t xml:space="preserve">MARCADOR DE PIZARRA VERDE </t>
  </si>
  <si>
    <t xml:space="preserve">MARCADOR DE PIZARRA ROJO </t>
  </si>
  <si>
    <t xml:space="preserve">MARCADOR DE PIZARRA NEGRO </t>
  </si>
  <si>
    <t>MARCADOR DE PIZARRA AZUL</t>
  </si>
  <si>
    <t xml:space="preserve">LIQUIDO PARA BURBUJAS 1/2 GALÓN </t>
  </si>
  <si>
    <t>LIMPIADOR EN SPRAY PARA PIZARRA BLANCA 200ML</t>
  </si>
  <si>
    <t>LIM-SP20OML</t>
  </si>
  <si>
    <t xml:space="preserve">LIBRO RECORD 500 PAGINAS </t>
  </si>
  <si>
    <t>LIBRETAS RAYADAS 8 1/2 X 11</t>
  </si>
  <si>
    <t>LIBRETA RAYADA 5X8</t>
  </si>
  <si>
    <t xml:space="preserve">LÁPICES HB TRIANGULARES JUMBO GRUESOS </t>
  </si>
  <si>
    <t>LÁPICES DE COLORES EN MADERA 12/1</t>
  </si>
  <si>
    <t>LAPI-CO-M12</t>
  </si>
  <si>
    <t>LÁPICES DE CARBÓN 2 HB</t>
  </si>
  <si>
    <t>LÁPICES DE CARBÓN  GRUESOS TRIANGULARES 2HB</t>
  </si>
  <si>
    <t>LAMINAS PARA PLASTIFICAR SIZE 229MM X 365MM</t>
  </si>
  <si>
    <t xml:space="preserve">LABELS PARA CD </t>
  </si>
  <si>
    <t>JU-PIN6-1</t>
  </si>
  <si>
    <t xml:space="preserve">HOJAS RAYADAS PARA CARPETAS </t>
  </si>
  <si>
    <t>HOJAS DE OPALINA 8 1/2 X 11</t>
  </si>
  <si>
    <t>HILO DE LANA COLOR VERDE</t>
  </si>
  <si>
    <t>HILO DE LANA COLOR ROSADO</t>
  </si>
  <si>
    <t>HILO DE LANA COLOR ROJO</t>
  </si>
  <si>
    <t>HILO DE LANA COLOR NEGRO</t>
  </si>
  <si>
    <t>HILO DE LANA COLOR MORADO</t>
  </si>
  <si>
    <t>HILO DE LANA COLOR MARRÓN</t>
  </si>
  <si>
    <t>HILO DE LANA COLOR BLANCO</t>
  </si>
  <si>
    <t>HILO DE LANA COLOR ANARANJADO</t>
  </si>
  <si>
    <t>HILO DE LANA COLOR AMARILLO</t>
  </si>
  <si>
    <t xml:space="preserve">HILO DE LANA AZUL </t>
  </si>
  <si>
    <t>H-NA-43</t>
  </si>
  <si>
    <t>GUILLOTINA 15''</t>
  </si>
  <si>
    <t>GUI-15</t>
  </si>
  <si>
    <t xml:space="preserve">GRAPAS </t>
  </si>
  <si>
    <t xml:space="preserve">GRAPADORA DE ALTA POTENCIA </t>
  </si>
  <si>
    <t>GR-ALP250</t>
  </si>
  <si>
    <t>GOMAS ELÁSTICAS PARA OFICINA</t>
  </si>
  <si>
    <t>GOMAS DE BORRAR DE LECHE 20/1</t>
  </si>
  <si>
    <t>GANCHOS MACHO Y HEMBRA ( PARA EXPEDIENTES)</t>
  </si>
  <si>
    <t xml:space="preserve">FOLDERS MARRÓN </t>
  </si>
  <si>
    <t>FOLDERS MANILA 100/1</t>
  </si>
  <si>
    <t>FOAMI VERDE</t>
  </si>
  <si>
    <t>FOAMI ROSA</t>
  </si>
  <si>
    <t>FOAMI ROJO</t>
  </si>
  <si>
    <t>FOAMI PLATEADO CON BRILLO</t>
  </si>
  <si>
    <t>FOAMI NEGRO</t>
  </si>
  <si>
    <t>FOAMI NARANJA</t>
  </si>
  <si>
    <t>FOAMI MOSTAZA</t>
  </si>
  <si>
    <t>FOAMI MORADO</t>
  </si>
  <si>
    <t>FOAMI GRIS</t>
  </si>
  <si>
    <t>FOAMI DORADO CON BRILLO</t>
  </si>
  <si>
    <t>FOAMI BLANCO</t>
  </si>
  <si>
    <t>FOAMI AZUL</t>
  </si>
  <si>
    <t>FOAMI AMARILLO</t>
  </si>
  <si>
    <t xml:space="preserve">FIGURAS DE FOAMI ADHESIVO ÚTILES DE BÉISBOL </t>
  </si>
  <si>
    <t>FIGURAS DE FOAMI ADHESIVO TRANSPORTES</t>
  </si>
  <si>
    <t>FIGURAS DE FOAMI ADHESIVO NÚMEROS CON BRILLO</t>
  </si>
  <si>
    <t>FIGURAS DE FOAMI ADHESIVO MARIPOSA</t>
  </si>
  <si>
    <t>FIGURAS DE FOAMI ADHESIVO MANOS Y PIES CON BRILLO</t>
  </si>
  <si>
    <t>FIGURAS DE FOAMI ADHESIVO ESTRELLAS SIN BRILLO</t>
  </si>
  <si>
    <t>FIGURAS DE FOAMI ADHESIVO ESTRELLAS CON BRILLO</t>
  </si>
  <si>
    <t>FIGURAS DE FOAMI ADHESIVO CARITAS FELICES</t>
  </si>
  <si>
    <t>FIGURAS DE FOAMI ADHESIVO ABECEDARIO CON BRILLO</t>
  </si>
  <si>
    <t>FIELTRO VERDE 36"X 50 YDS</t>
  </si>
  <si>
    <t>FTR-VER2581</t>
  </si>
  <si>
    <t>FIELTRO ROSADO 36"X 50 YDS</t>
  </si>
  <si>
    <t>FIELTRO ROJO 36"X 50 YDS</t>
  </si>
  <si>
    <t>F61</t>
  </si>
  <si>
    <t>FIELTRO NEGRO 36"X 50 YDS</t>
  </si>
  <si>
    <t>FIELTRO MORADO 36"X 50 YDS</t>
  </si>
  <si>
    <t>FIELTRO BLANCO 36"X 50 YDS</t>
  </si>
  <si>
    <t>FIELTRO AZUL 36"X 50 YDS</t>
  </si>
  <si>
    <t>FIELTRO AMARILLO 36"X 50 YDS</t>
  </si>
  <si>
    <t>FELPAS ROJAS</t>
  </si>
  <si>
    <t>FELPAS AZULES</t>
  </si>
  <si>
    <t>ESPIRALES PARA ENCUADERNAR TIPO ANILLO SIZE 19MM</t>
  </si>
  <si>
    <t>ESPIRALES PARA ENCUADERNAR TIPO ANILLO SIZE 16MM</t>
  </si>
  <si>
    <t>ESPIRALES PARA ENCUADERNAR TIPO ANILLO SIZE 12MM</t>
  </si>
  <si>
    <t>ESPIRALES PARA ENCUADERNAR SIZE 16MM</t>
  </si>
  <si>
    <t>ESCARCHA COLOR VERDE</t>
  </si>
  <si>
    <t xml:space="preserve">ESCARCHA COLOR ROJO </t>
  </si>
  <si>
    <t>ESCARCHA COLOR PLATEADA</t>
  </si>
  <si>
    <t>ESCARCHA COLOR DORADA</t>
  </si>
  <si>
    <t>ESCARCHA COLOR AZUL</t>
  </si>
  <si>
    <t>EGA BLANCA 8 ONZA</t>
  </si>
  <si>
    <t>DVD-R (50/1)</t>
  </si>
  <si>
    <t>DELANTAR PLÁSTICO PARA NIÑOS 3 A 6 AÑOS</t>
  </si>
  <si>
    <t>CUADERNO DE CALIGRAFÍA #2</t>
  </si>
  <si>
    <t>CUADERNO DE CALIGRAFÍA #1</t>
  </si>
  <si>
    <t>CUADERNO 200 PAGINAS</t>
  </si>
  <si>
    <t>CORRECTOR LIQUÍDO TIPO BROCHA</t>
  </si>
  <si>
    <t>COR-TIPBR25</t>
  </si>
  <si>
    <t xml:space="preserve">CORRECTOR LIQUÍDO </t>
  </si>
  <si>
    <t>CORRECTOR DE POSTURA PARA LÁPIZ</t>
  </si>
  <si>
    <t>CLIPS BILLETEROS 32 MM</t>
  </si>
  <si>
    <t>CLIPS BILLETEROS 2"(51MM)</t>
  </si>
  <si>
    <t>CLIPS BILLETEROS 15 MM</t>
  </si>
  <si>
    <t>CLIP BOARD(TABLILLA  DE APOYO)</t>
  </si>
  <si>
    <t xml:space="preserve">CINTA DOBLECARA </t>
  </si>
  <si>
    <t>CINT-DOB2</t>
  </si>
  <si>
    <t>CHINCHETAS DE COLORES</t>
  </si>
  <si>
    <t>CERA PARA CONTAR</t>
  </si>
  <si>
    <t>CR-P362</t>
  </si>
  <si>
    <t>CD-R  (50/1)</t>
  </si>
  <si>
    <t>CARTULINAS VERDES GRUESAS</t>
  </si>
  <si>
    <t>CARTULINAS VERDES</t>
  </si>
  <si>
    <t>CARTULINAS ROSADAS</t>
  </si>
  <si>
    <t>CARTULINAS ROJO VINO</t>
  </si>
  <si>
    <t xml:space="preserve">CARTULINAS ROJAS </t>
  </si>
  <si>
    <t>CARTULINAS NEGRAS GRUESAS</t>
  </si>
  <si>
    <t>CARTULINAS DORADAS</t>
  </si>
  <si>
    <t>CARTULINAS DE HILO 8 1/2 X 11</t>
  </si>
  <si>
    <t>CARTULINAS BLANCAS</t>
  </si>
  <si>
    <t>CARTULINAS AZULES</t>
  </si>
  <si>
    <t>CARTULINAS AMARILLAS</t>
  </si>
  <si>
    <t xml:space="preserve">CARPETAS NEGRAS 3" </t>
  </si>
  <si>
    <t xml:space="preserve">CARPETAS BLANCAS 4" </t>
  </si>
  <si>
    <t xml:space="preserve">CARPETAS BLANCAS 3" </t>
  </si>
  <si>
    <t xml:space="preserve">CARPETAS BLANCAS 1 1/2" </t>
  </si>
  <si>
    <t>CARPETAS 2''</t>
  </si>
  <si>
    <t>CARPETA BLANCA 1"</t>
  </si>
  <si>
    <t>A13</t>
  </si>
  <si>
    <t xml:space="preserve">BORRADOR DE PIZARRA BLANCA </t>
  </si>
  <si>
    <t>BOLÍGRAFOS ROJOS</t>
  </si>
  <si>
    <t>BOLÍGRAFOS NEGROS</t>
  </si>
  <si>
    <t>BOLÍGRAFOS AZULES</t>
  </si>
  <si>
    <t>BINDING CASE NEGRO #50 T-823</t>
  </si>
  <si>
    <t>BIN-C-NEG50</t>
  </si>
  <si>
    <t>BANDERINES ADHESIVOS (PESTAÑAS)</t>
  </si>
  <si>
    <t xml:space="preserve">ALMOHADILLA PARA SELLO </t>
  </si>
  <si>
    <t xml:space="preserve">PERFORADORA 2 AGUJEROS </t>
  </si>
  <si>
    <t xml:space="preserve">PERFORADORA 3 AGUJEROS </t>
  </si>
  <si>
    <t>LÁPICES ENCERADOS 24/1</t>
  </si>
  <si>
    <t>LÁPICES ENCERADOS GRUESOS TRIANGULARES 8/1</t>
  </si>
  <si>
    <t>R-261</t>
  </si>
  <si>
    <t>RESALTADOR AMARILLO 12/1</t>
  </si>
  <si>
    <t>R-182-12</t>
  </si>
  <si>
    <t>RESALTADOR NARANJA 12/1</t>
  </si>
  <si>
    <t>R-181-12</t>
  </si>
  <si>
    <t>LA-ENC-12</t>
  </si>
  <si>
    <t>LÁPICES ENCERADOS 12/1</t>
  </si>
  <si>
    <t>EG-BL-8</t>
  </si>
  <si>
    <t>EGA BLANCA 1/2 GALON</t>
  </si>
  <si>
    <t>LA-CAR-12</t>
  </si>
  <si>
    <t>LÁPICES DE CARBÓN # 6</t>
  </si>
  <si>
    <t>DISPENSADOR DE TAPE DE ESCRITORIO</t>
  </si>
  <si>
    <t xml:space="preserve">GRAPADORA </t>
  </si>
  <si>
    <t>MARCADOR PERMANENTE AZUL</t>
  </si>
  <si>
    <t>MARCADOR PERMANENTE NEGRO</t>
  </si>
  <si>
    <t>MARCADOR PERMANENTE ROJO</t>
  </si>
  <si>
    <t>MARCADOR PERMANENTE VERDE</t>
  </si>
  <si>
    <t>PROTECTOR PARA CD PLÁSTICOS DE COLORES VARIOS</t>
  </si>
  <si>
    <t>RESMA DE PAPEL 81/2 X 11</t>
  </si>
  <si>
    <t>FOLDERS PARTITOS VERDES (G.T.H) 10/1</t>
  </si>
  <si>
    <t>FOLDERS PARTITOS MARRÓN 2 DIVISIONES 20/1</t>
  </si>
  <si>
    <t>FOLDERS SATINADO BLANCO</t>
  </si>
  <si>
    <t>HOJAS PALEÓGRAFO 50/1</t>
  </si>
  <si>
    <t>FOLDERS MANILA</t>
  </si>
  <si>
    <t xml:space="preserve">LIQUIDO PARA BURBUJAS GALON </t>
  </si>
  <si>
    <t>BURBUJAS PEQUEÑAS</t>
  </si>
  <si>
    <t>FIGURAS DE FOAMI ADHESIVO CORAZONES Y FLORES CON BRILLO</t>
  </si>
  <si>
    <t>PEGAMENTO EN BARRA 24/1</t>
  </si>
  <si>
    <t>PEG-154</t>
  </si>
  <si>
    <t>LAP-HB-G</t>
  </si>
  <si>
    <t xml:space="preserve">LÁPICES DE CARBÓN  GRUESOS TRIANGULARES </t>
  </si>
  <si>
    <t>JUEGO DE PINCELES 6/1</t>
  </si>
  <si>
    <t>PENDA FLEX (FOLDERS COLGANTES ) 8 1/2X 14</t>
  </si>
  <si>
    <t>PEN-FL-156</t>
  </si>
  <si>
    <t>RESALTADOR ROSADO 12/1</t>
  </si>
  <si>
    <t>SILICÓN LÍQUIDO 500 ML (16.9 ONZA)</t>
  </si>
  <si>
    <t>AL 31 DE MARZO 2023</t>
  </si>
  <si>
    <t>SET DE ESCRITORIO</t>
  </si>
  <si>
    <t>DISPENSADOR DE TAPE DE EMBALAJE</t>
  </si>
  <si>
    <t>DIS-39-1</t>
  </si>
  <si>
    <t xml:space="preserve">LABELS 2X4 BLANCOS </t>
  </si>
  <si>
    <t>REGLAS DE ALUMINIO 30CM</t>
  </si>
  <si>
    <t>PAPEL ALUMINIO 200 YDS</t>
  </si>
  <si>
    <t>LIMPIADOR DE MUEBLES DE TELA Y VINIL( EN ESPUMA)</t>
  </si>
  <si>
    <t>PAPEL HIGIÉNICO DOMÉSTICO (FARDOS) 12/1</t>
  </si>
  <si>
    <t>BOL-ALM-3</t>
  </si>
  <si>
    <t xml:space="preserve"> BOLSAS PARA ALMACENAR 16.5 cm x 14.9 cm 25/1</t>
  </si>
  <si>
    <t xml:space="preserve"> BOLSAS PARA ALMACENAR (REFIGERADOR) 16.5 cm x 14.9 cm </t>
  </si>
  <si>
    <t xml:space="preserve">BOLSAS PARA ALMACENAR  16.5 cm x 14.9 cm </t>
  </si>
  <si>
    <t>BOL-356</t>
  </si>
  <si>
    <t>LIMPIA CRISTALES CON ESPONJA Y GOMA</t>
  </si>
  <si>
    <t>TOALLAS PARA COCINA ESTAMPADAS</t>
  </si>
  <si>
    <t>TO-CP89</t>
  </si>
  <si>
    <t>FECHA DE REGISTRO</t>
  </si>
  <si>
    <t>Total RD$</t>
  </si>
  <si>
    <t>Licda. Mercedes Vargas</t>
  </si>
  <si>
    <t>Licda. Marleny Aristy</t>
  </si>
  <si>
    <t>Encargada Servicios Generales</t>
  </si>
  <si>
    <t>Encargada Administrativa y Financiera</t>
  </si>
  <si>
    <t>CENTRO DE ATENCIÓN INTEGRAL PARA LA DISCAPACIDAD</t>
  </si>
  <si>
    <t xml:space="preserve">INVENTARIO DE ALMACEN ARTICULOS DE LIBRERÍA </t>
  </si>
  <si>
    <t xml:space="preserve">INVENTARIO DE ALMACEN ARTICULOS DE OFICINA </t>
  </si>
  <si>
    <t xml:space="preserve">INVENTARIO DE ALMACEN MATERIALES MEDICOS </t>
  </si>
  <si>
    <t>INVENTARIO DE ALMACEN INSUMOS DE COCINA</t>
  </si>
  <si>
    <t xml:space="preserve">INVENTARIO DE ALMACEN ARTICULOS DE LIMPIEZA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</si>
</sst>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FFFFFF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263B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43" fontId="5" fillId="0" borderId="0" xfId="1" applyFont="1" applyAlignment="1" applyProtection="1">
      <alignment vertical="center"/>
      <protection locked="0"/>
    </xf>
    <xf numFmtId="43" fontId="4" fillId="0" borderId="0" xfId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4" fontId="9" fillId="0" borderId="0" xfId="0" applyNumberFormat="1" applyFont="1" applyAlignment="1" applyProtection="1">
      <alignment vertical="center" wrapText="1"/>
      <protection locked="0"/>
    </xf>
    <xf numFmtId="43" fontId="9" fillId="0" borderId="0" xfId="1" applyFont="1" applyAlignment="1" applyProtection="1">
      <alignment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43" fontId="10" fillId="4" borderId="6" xfId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14" fontId="9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43" fontId="9" fillId="0" borderId="2" xfId="0" applyNumberFormat="1" applyFont="1" applyFill="1" applyBorder="1" applyAlignment="1" applyProtection="1">
      <alignment vertical="center" wrapText="1"/>
      <protection locked="0"/>
    </xf>
    <xf numFmtId="43" fontId="9" fillId="0" borderId="2" xfId="1" applyFont="1" applyFill="1" applyBorder="1" applyAlignment="1" applyProtection="1">
      <alignment vertical="center" wrapText="1"/>
      <protection locked="0"/>
    </xf>
    <xf numFmtId="0" fontId="9" fillId="6" borderId="0" xfId="0" applyFont="1" applyFill="1" applyAlignment="1" applyProtection="1">
      <alignment vertical="center" wrapText="1"/>
      <protection locked="0"/>
    </xf>
    <xf numFmtId="43" fontId="8" fillId="0" borderId="0" xfId="1" applyFont="1" applyFill="1" applyAlignment="1" applyProtection="1">
      <alignment vertical="center" wrapText="1"/>
      <protection locked="0"/>
    </xf>
    <xf numFmtId="43" fontId="8" fillId="6" borderId="0" xfId="1" applyFont="1" applyFill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43" fontId="9" fillId="0" borderId="4" xfId="0" applyNumberFormat="1" applyFont="1" applyFill="1" applyBorder="1" applyAlignment="1" applyProtection="1">
      <alignment vertical="center" wrapText="1"/>
      <protection locked="0"/>
    </xf>
    <xf numFmtId="0" fontId="10" fillId="4" borderId="7" xfId="0" applyFont="1" applyFill="1" applyBorder="1" applyAlignment="1">
      <alignment horizontal="center" vertical="center" wrapText="1"/>
    </xf>
    <xf numFmtId="43" fontId="10" fillId="4" borderId="7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43" fontId="4" fillId="0" borderId="0" xfId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14" fontId="9" fillId="7" borderId="2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164" fontId="9" fillId="0" borderId="0" xfId="0" applyNumberFormat="1" applyFont="1" applyProtection="1">
      <protection locked="0"/>
    </xf>
    <xf numFmtId="43" fontId="9" fillId="0" borderId="0" xfId="1" applyFont="1" applyProtection="1">
      <protection locked="0"/>
    </xf>
    <xf numFmtId="15" fontId="9" fillId="0" borderId="1" xfId="0" applyNumberFormat="1" applyFont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43" fontId="9" fillId="0" borderId="2" xfId="0" applyNumberFormat="1" applyFont="1" applyBorder="1" applyProtection="1">
      <protection locked="0"/>
    </xf>
    <xf numFmtId="43" fontId="9" fillId="0" borderId="2" xfId="0" applyNumberFormat="1" applyFont="1" applyBorder="1" applyAlignment="1" applyProtection="1">
      <alignment horizontal="center"/>
      <protection locked="0"/>
    </xf>
    <xf numFmtId="43" fontId="9" fillId="0" borderId="2" xfId="1" applyFont="1" applyBorder="1" applyProtection="1"/>
    <xf numFmtId="43" fontId="9" fillId="0" borderId="0" xfId="0" applyNumberFormat="1" applyFont="1" applyProtection="1">
      <protection locked="0"/>
    </xf>
    <xf numFmtId="39" fontId="9" fillId="0" borderId="2" xfId="0" applyNumberFormat="1" applyFont="1" applyBorder="1" applyAlignment="1" applyProtection="1">
      <alignment horizontal="right"/>
      <protection locked="0"/>
    </xf>
    <xf numFmtId="43" fontId="9" fillId="0" borderId="2" xfId="1" applyFont="1" applyBorder="1" applyAlignment="1" applyProtection="1">
      <alignment horizontal="center"/>
      <protection locked="0"/>
    </xf>
    <xf numFmtId="43" fontId="9" fillId="0" borderId="2" xfId="1" applyFont="1" applyBorder="1" applyProtection="1">
      <protection locked="0"/>
    </xf>
    <xf numFmtId="43" fontId="12" fillId="0" borderId="2" xfId="1" applyFont="1" applyBorder="1" applyProtection="1"/>
    <xf numFmtId="0" fontId="9" fillId="0" borderId="2" xfId="0" applyFont="1" applyBorder="1" applyAlignment="1" applyProtection="1">
      <alignment horizontal="left"/>
      <protection locked="0"/>
    </xf>
    <xf numFmtId="43" fontId="8" fillId="0" borderId="0" xfId="1" applyFont="1" applyProtection="1">
      <protection locked="0"/>
    </xf>
    <xf numFmtId="15" fontId="9" fillId="0" borderId="3" xfId="0" applyNumberFormat="1" applyFont="1" applyBorder="1" applyAlignment="1" applyProtection="1">
      <alignment horizontal="right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Protection="1">
      <protection locked="0"/>
    </xf>
    <xf numFmtId="43" fontId="9" fillId="0" borderId="4" xfId="0" applyNumberFormat="1" applyFont="1" applyBorder="1" applyProtection="1">
      <protection locked="0"/>
    </xf>
    <xf numFmtId="43" fontId="9" fillId="0" borderId="4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43" fontId="8" fillId="0" borderId="0" xfId="1" applyFont="1" applyAlignment="1" applyProtection="1">
      <alignment horizontal="center" vertical="center"/>
      <protection locked="0"/>
    </xf>
    <xf numFmtId="43" fontId="8" fillId="0" borderId="0" xfId="1" applyFont="1" applyAlignment="1" applyProtection="1">
      <alignment vertical="center"/>
      <protection locked="0"/>
    </xf>
    <xf numFmtId="43" fontId="8" fillId="0" borderId="0" xfId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43" fontId="9" fillId="0" borderId="0" xfId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2" xfId="0" applyFont="1" applyBorder="1" applyAlignment="1">
      <alignment horizontal="center"/>
    </xf>
    <xf numFmtId="15" fontId="9" fillId="5" borderId="1" xfId="0" applyNumberFormat="1" applyFont="1" applyFill="1" applyBorder="1" applyAlignment="1" applyProtection="1">
      <alignment vertical="center" wrapText="1"/>
      <protection locked="0"/>
    </xf>
    <xf numFmtId="0" fontId="9" fillId="5" borderId="2" xfId="0" applyFont="1" applyFill="1" applyBorder="1" applyAlignment="1" applyProtection="1">
      <alignment vertical="center" wrapText="1"/>
      <protection locked="0"/>
    </xf>
    <xf numFmtId="43" fontId="9" fillId="5" borderId="2" xfId="0" applyNumberFormat="1" applyFont="1" applyFill="1" applyBorder="1" applyAlignment="1" applyProtection="1">
      <alignment vertical="center" wrapText="1"/>
      <protection locked="0"/>
    </xf>
    <xf numFmtId="43" fontId="9" fillId="5" borderId="2" xfId="1" applyFont="1" applyFill="1" applyBorder="1" applyAlignment="1" applyProtection="1">
      <alignment vertical="center" wrapText="1"/>
    </xf>
    <xf numFmtId="0" fontId="9" fillId="5" borderId="0" xfId="0" applyFont="1" applyFill="1" applyAlignment="1" applyProtection="1">
      <alignment vertical="center" wrapText="1"/>
      <protection locked="0"/>
    </xf>
    <xf numFmtId="15" fontId="9" fillId="5" borderId="3" xfId="0" applyNumberFormat="1" applyFont="1" applyFill="1" applyBorder="1" applyAlignment="1" applyProtection="1">
      <alignment vertical="center" wrapText="1"/>
      <protection locked="0"/>
    </xf>
    <xf numFmtId="0" fontId="9" fillId="5" borderId="4" xfId="0" applyFont="1" applyFill="1" applyBorder="1" applyAlignment="1" applyProtection="1">
      <alignment vertical="center" wrapText="1"/>
      <protection locked="0"/>
    </xf>
    <xf numFmtId="43" fontId="9" fillId="5" borderId="4" xfId="0" applyNumberFormat="1" applyFont="1" applyFill="1" applyBorder="1" applyAlignment="1" applyProtection="1">
      <alignment vertical="center" wrapText="1"/>
      <protection locked="0"/>
    </xf>
    <xf numFmtId="43" fontId="9" fillId="5" borderId="2" xfId="1" applyFont="1" applyFill="1" applyBorder="1" applyAlignment="1" applyProtection="1">
      <alignment vertical="center" wrapText="1"/>
      <protection locked="0"/>
    </xf>
    <xf numFmtId="43" fontId="9" fillId="5" borderId="4" xfId="1" applyFont="1" applyFill="1" applyBorder="1" applyAlignment="1" applyProtection="1">
      <alignment vertical="center" wrapText="1"/>
      <protection locked="0"/>
    </xf>
    <xf numFmtId="43" fontId="10" fillId="4" borderId="2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2" fontId="9" fillId="0" borderId="0" xfId="0" applyNumberFormat="1" applyFont="1" applyProtection="1">
      <protection locked="0"/>
    </xf>
    <xf numFmtId="0" fontId="9" fillId="0" borderId="0" xfId="0" applyFont="1" applyFill="1" applyProtection="1">
      <protection locked="0"/>
    </xf>
    <xf numFmtId="43" fontId="9" fillId="5" borderId="2" xfId="1" applyFont="1" applyFill="1" applyBorder="1" applyAlignment="1" applyProtection="1">
      <alignment wrapText="1"/>
      <protection locked="0"/>
    </xf>
    <xf numFmtId="15" fontId="9" fillId="5" borderId="2" xfId="2" applyNumberFormat="1" applyFont="1" applyFill="1" applyBorder="1" applyProtection="1">
      <protection locked="0"/>
    </xf>
    <xf numFmtId="0" fontId="9" fillId="5" borderId="2" xfId="2" applyFont="1" applyFill="1" applyBorder="1" applyAlignment="1" applyProtection="1">
      <alignment horizontal="center"/>
      <protection locked="0"/>
    </xf>
    <xf numFmtId="0" fontId="9" fillId="5" borderId="2" xfId="2" applyFont="1" applyFill="1" applyBorder="1" applyAlignment="1" applyProtection="1">
      <alignment wrapText="1"/>
      <protection locked="0"/>
    </xf>
    <xf numFmtId="2" fontId="9" fillId="5" borderId="2" xfId="2" applyNumberFormat="1" applyFont="1" applyFill="1" applyBorder="1" applyAlignment="1" applyProtection="1">
      <alignment wrapText="1"/>
      <protection locked="0"/>
    </xf>
    <xf numFmtId="15" fontId="9" fillId="0" borderId="2" xfId="2" applyNumberFormat="1" applyFont="1" applyFill="1" applyBorder="1" applyProtection="1">
      <protection locked="0"/>
    </xf>
    <xf numFmtId="0" fontId="9" fillId="0" borderId="2" xfId="2" applyFont="1" applyFill="1" applyBorder="1" applyAlignment="1" applyProtection="1">
      <alignment horizontal="center"/>
      <protection locked="0"/>
    </xf>
    <xf numFmtId="0" fontId="9" fillId="0" borderId="2" xfId="2" applyFont="1" applyFill="1" applyBorder="1" applyAlignment="1" applyProtection="1">
      <alignment wrapText="1"/>
      <protection locked="0"/>
    </xf>
    <xf numFmtId="2" fontId="9" fillId="0" borderId="2" xfId="2" applyNumberFormat="1" applyFont="1" applyFill="1" applyBorder="1" applyAlignment="1" applyProtection="1">
      <alignment wrapText="1"/>
      <protection locked="0"/>
    </xf>
    <xf numFmtId="0" fontId="9" fillId="5" borderId="2" xfId="2" applyFont="1" applyFill="1" applyBorder="1" applyProtection="1">
      <protection locked="0"/>
    </xf>
    <xf numFmtId="2" fontId="9" fillId="5" borderId="2" xfId="2" applyNumberFormat="1" applyFont="1" applyFill="1" applyBorder="1" applyProtection="1">
      <protection locked="0"/>
    </xf>
    <xf numFmtId="0" fontId="9" fillId="0" borderId="0" xfId="0" applyFont="1" applyAlignment="1">
      <alignment horizontal="center"/>
    </xf>
    <xf numFmtId="2" fontId="9" fillId="0" borderId="2" xfId="2" applyNumberFormat="1" applyFont="1" applyFill="1" applyBorder="1" applyProtection="1">
      <protection locked="0"/>
    </xf>
    <xf numFmtId="15" fontId="9" fillId="5" borderId="2" xfId="3" applyNumberFormat="1" applyFont="1" applyFill="1" applyBorder="1" applyProtection="1">
      <protection locked="0"/>
    </xf>
    <xf numFmtId="2" fontId="9" fillId="5" borderId="2" xfId="3" applyNumberFormat="1" applyFont="1" applyFill="1" applyBorder="1" applyProtection="1">
      <protection locked="0"/>
    </xf>
    <xf numFmtId="2" fontId="8" fillId="0" borderId="0" xfId="0" applyNumberFormat="1" applyFont="1" applyProtection="1">
      <protection locked="0"/>
    </xf>
    <xf numFmtId="43" fontId="9" fillId="5" borderId="2" xfId="2" applyNumberFormat="1" applyFont="1" applyFill="1" applyBorder="1" applyAlignment="1" applyProtection="1">
      <alignment wrapText="1"/>
      <protection locked="0"/>
    </xf>
    <xf numFmtId="43" fontId="9" fillId="0" borderId="2" xfId="2" applyNumberFormat="1" applyFont="1" applyFill="1" applyBorder="1" applyAlignment="1" applyProtection="1">
      <alignment wrapText="1"/>
      <protection locked="0"/>
    </xf>
    <xf numFmtId="43" fontId="9" fillId="5" borderId="2" xfId="2" applyNumberFormat="1" applyFont="1" applyFill="1" applyBorder="1" applyProtection="1">
      <protection locked="0"/>
    </xf>
    <xf numFmtId="43" fontId="9" fillId="0" borderId="2" xfId="2" applyNumberFormat="1" applyFont="1" applyFill="1" applyBorder="1" applyProtection="1">
      <protection locked="0"/>
    </xf>
    <xf numFmtId="43" fontId="9" fillId="5" borderId="2" xfId="3" applyNumberFormat="1" applyFont="1" applyFill="1" applyBorder="1" applyProtection="1">
      <protection locked="0"/>
    </xf>
    <xf numFmtId="43" fontId="9" fillId="5" borderId="2" xfId="1" applyFont="1" applyFill="1" applyBorder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</cellXfs>
  <cellStyles count="5">
    <cellStyle name="Buena" xfId="2" builtinId="26"/>
    <cellStyle name="Incorrecto" xfId="3" builtinId="27"/>
    <cellStyle name="Millares" xfId="1" builtinId="3"/>
    <cellStyle name="Millares 2" xfId="4"/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35" formatCode="_(* #,##0.00_);_(* \(#,##0.0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5" formatCode="_(* #,##0.00_);_(* \(#,##0.00\);_(* &quot;-&quot;??_);_(@_)"/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35" formatCode="_(* #,##0.00_);_(* \(#,##0.0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5" formatCode="_(* #,##0.00_);_(* \(#,##0.0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20" formatCode="d\-mmm\-yy"/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20" formatCode="d\-mmm\-yy"/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major"/>
      </font>
      <numFmt numFmtId="165" formatCode="dd\-mmm\-yy"/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5" formatCode="dd\-mmm\-yy"/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 Light"/>
        <scheme val="major"/>
      </font>
      <fill>
        <patternFill patternType="solid">
          <fgColor indexed="64"/>
          <bgColor rgb="FF263B7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 Light"/>
        <scheme val="maj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 Light"/>
        <scheme val="major"/>
      </font>
      <fill>
        <patternFill patternType="solid">
          <fgColor indexed="64"/>
          <bgColor rgb="FF263B7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20" formatCode="d\-mmm\-yy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20" formatCode="d\-mmm\-yy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5" formatCode="dd\-mmm\-yy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5" formatCode="dd\-mmm\-yy"/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vertical="center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 Light"/>
        <scheme val="major"/>
      </font>
      <fill>
        <patternFill patternType="solid">
          <fgColor indexed="64"/>
          <bgColor rgb="FF263B7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35" formatCode="_(* #,##0.00_);_(* \(#,##0.00\);_(* &quot;-&quot;??_);_(@_)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20" formatCode="d\-mmm\-yy"/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65" formatCode="dd\-mmm\-yy"/>
      <alignment horizontal="righ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border outline="0">
        <left style="thin">
          <color auto="1"/>
        </left>
        <right style="thin">
          <color auto="1"/>
        </right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major"/>
      </font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 Light"/>
        <scheme val="major"/>
      </font>
      <fill>
        <patternFill patternType="solid">
          <fgColor indexed="64"/>
          <bgColor rgb="FF263B7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1304925</xdr:colOff>
      <xdr:row>2</xdr:row>
      <xdr:rowOff>57150</xdr:rowOff>
    </xdr:from>
    <xdr:to>
      <xdr:col>6</xdr:col>
      <xdr:colOff>577965</xdr:colOff>
      <xdr:row>5</xdr:row>
      <xdr:rowOff>65986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10525" y="438150"/>
          <a:ext cx="1692390" cy="580336"/>
        </a:xfrm>
        <a:prstGeom prst="rect">
          <a:avLst/>
        </a:prstGeom>
      </xdr:spPr>
    </xdr:pic>
    <xdr:clientData/>
  </xdr:twoCellAnchor>
  <xdr:twoCellAnchor editAs="oneCell">
    <xdr:from>
      <xdr:col>0</xdr:col>
      <xdr:colOff>223249</xdr:colOff>
      <xdr:row>1</xdr:row>
      <xdr:rowOff>7063</xdr:rowOff>
    </xdr:from>
    <xdr:to>
      <xdr:col>1</xdr:col>
      <xdr:colOff>1027492</xdr:colOff>
      <xdr:row>5</xdr:row>
      <xdr:rowOff>101474</xdr:rowOff>
    </xdr:to>
    <xdr:pic>
      <xdr:nvPicPr>
        <xdr:cNvPr id="4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223249" y="197563"/>
          <a:ext cx="1975818" cy="856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2</xdr:row>
      <xdr:rowOff>66675</xdr:rowOff>
    </xdr:from>
    <xdr:to>
      <xdr:col>6</xdr:col>
      <xdr:colOff>425565</xdr:colOff>
      <xdr:row>5</xdr:row>
      <xdr:rowOff>75511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7675" y="447675"/>
          <a:ext cx="1692389" cy="608910"/>
        </a:xfrm>
        <a:prstGeom prst="rect">
          <a:avLst/>
        </a:prstGeom>
      </xdr:spPr>
    </xdr:pic>
    <xdr:clientData/>
  </xdr:twoCellAnchor>
  <xdr:twoCellAnchor editAs="oneCell">
    <xdr:from>
      <xdr:col>0</xdr:col>
      <xdr:colOff>470899</xdr:colOff>
      <xdr:row>1</xdr:row>
      <xdr:rowOff>64213</xdr:rowOff>
    </xdr:from>
    <xdr:to>
      <xdr:col>1</xdr:col>
      <xdr:colOff>1170367</xdr:colOff>
      <xdr:row>5</xdr:row>
      <xdr:rowOff>158624</xdr:rowOff>
    </xdr:to>
    <xdr:pic>
      <xdr:nvPicPr>
        <xdr:cNvPr id="5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470899" y="267556"/>
          <a:ext cx="1973035" cy="864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2</xdr:row>
      <xdr:rowOff>66675</xdr:rowOff>
    </xdr:from>
    <xdr:to>
      <xdr:col>6</xdr:col>
      <xdr:colOff>720839</xdr:colOff>
      <xdr:row>5</xdr:row>
      <xdr:rowOff>104085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7200" y="447675"/>
          <a:ext cx="1700213" cy="637485"/>
        </a:xfrm>
        <a:prstGeom prst="rect">
          <a:avLst/>
        </a:prstGeom>
      </xdr:spPr>
    </xdr:pic>
    <xdr:clientData/>
  </xdr:twoCellAnchor>
  <xdr:twoCellAnchor editAs="oneCell">
    <xdr:from>
      <xdr:col>0</xdr:col>
      <xdr:colOff>399710</xdr:colOff>
      <xdr:row>1</xdr:row>
      <xdr:rowOff>76540</xdr:rowOff>
    </xdr:from>
    <xdr:to>
      <xdr:col>2</xdr:col>
      <xdr:colOff>187098</xdr:colOff>
      <xdr:row>6</xdr:row>
      <xdr:rowOff>6022</xdr:rowOff>
    </xdr:to>
    <xdr:pic>
      <xdr:nvPicPr>
        <xdr:cNvPr id="4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399710" y="280647"/>
          <a:ext cx="1973035" cy="864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114300</xdr:rowOff>
    </xdr:from>
    <xdr:to>
      <xdr:col>2</xdr:col>
      <xdr:colOff>388144</xdr:colOff>
      <xdr:row>5</xdr:row>
      <xdr:rowOff>62715</xdr:rowOff>
    </xdr:to>
    <xdr:pic>
      <xdr:nvPicPr>
        <xdr:cNvPr id="3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533400" y="114300"/>
          <a:ext cx="2055019" cy="90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2</xdr:row>
      <xdr:rowOff>66675</xdr:rowOff>
    </xdr:from>
    <xdr:to>
      <xdr:col>6</xdr:col>
      <xdr:colOff>538163</xdr:colOff>
      <xdr:row>5</xdr:row>
      <xdr:rowOff>132660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77200" y="447675"/>
          <a:ext cx="1700213" cy="6374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470467</xdr:colOff>
      <xdr:row>2</xdr:row>
      <xdr:rowOff>15649</xdr:rowOff>
    </xdr:from>
    <xdr:to>
      <xdr:col>6</xdr:col>
      <xdr:colOff>903855</xdr:colOff>
      <xdr:row>5</xdr:row>
      <xdr:rowOff>53059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24485" y="389845"/>
          <a:ext cx="1700553" cy="598705"/>
        </a:xfrm>
        <a:prstGeom prst="rect">
          <a:avLst/>
        </a:prstGeom>
      </xdr:spPr>
    </xdr:pic>
    <xdr:clientData/>
  </xdr:twoCellAnchor>
  <xdr:twoCellAnchor editAs="oneCell">
    <xdr:from>
      <xdr:col>0</xdr:col>
      <xdr:colOff>195603</xdr:colOff>
      <xdr:row>1</xdr:row>
      <xdr:rowOff>85046</xdr:rowOff>
    </xdr:from>
    <xdr:to>
      <xdr:col>1</xdr:col>
      <xdr:colOff>850446</xdr:colOff>
      <xdr:row>6</xdr:row>
      <xdr:rowOff>14528</xdr:rowOff>
    </xdr:to>
    <xdr:pic>
      <xdr:nvPicPr>
        <xdr:cNvPr id="4" name="3 Imagen" descr="C:\Users\jose.perez.MSP\Desktop\NUEVA LINEA GRAFICA SALUD PUBLICA\CABECILLAS MINISTERIO DE SALUD NUEVO LOGO\30 HOJA TIMBRADA Dpto Ejecución Presupuestaria DF\TIMBRADO Departamento de Ejecución Presupuestaria-02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195603" y="272144"/>
          <a:ext cx="1973035" cy="864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14" displayName="Tabla14" ref="A8:G24" totalsRowShown="0" headerRowDxfId="56" dataDxfId="54" headerRowBorderDxfId="55" tableBorderDxfId="53" headerRowCellStyle="Millares" dataCellStyle="Millares">
  <sortState ref="A9:P49">
    <sortCondition ref="D9"/>
  </sortState>
  <tableColumns count="7">
    <tableColumn id="1" name="FECHA DE ADQUISICIÓN" dataDxfId="52"/>
    <tableColumn id="17" name="FECHA DE REGISTRO" dataDxfId="51"/>
    <tableColumn id="2" name="CÓDIGO DEL PRODUCTO" dataDxfId="50"/>
    <tableColumn id="3" name="DESCRIPCIÓN" dataDxfId="49"/>
    <tableColumn id="4" name="EXISTENCIA" dataDxfId="48"/>
    <tableColumn id="16" name="PRECIO UNITARIO" dataDxfId="47" dataCellStyle="Millares"/>
    <tableColumn id="5" name="MONTO TOTAL" dataDxfId="46" dataCellStyle="Millares">
      <calculatedColumnFormula>+Tabla14[[#This Row],[EXISTENCIA]]*Tabla14[[#This Row],[PRECIO UNITARIO]]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13" displayName="Tabla13" ref="A8:G30" totalsRowShown="0" headerRowDxfId="45" dataDxfId="43" headerRowBorderDxfId="44" tableBorderDxfId="42" totalsRowBorderDxfId="41" headerRowCellStyle="Millares" dataCellStyle="Millares">
  <sortState ref="A9:O27">
    <sortCondition ref="A8:A27"/>
  </sortState>
  <tableColumns count="7">
    <tableColumn id="1" name="FECHA DE ADQUISICIÓN" dataDxfId="40" totalsRowDxfId="39" dataCellStyle="Millares"/>
    <tableColumn id="7" name="FECHA DE REGISTRO" dataDxfId="38" totalsRowDxfId="37" dataCellStyle="Millares"/>
    <tableColumn id="2" name="CÓDIGO DEL PRODUCTO" dataDxfId="36" totalsRowDxfId="35" dataCellStyle="Millares"/>
    <tableColumn id="3" name="DESCRIPCIÓN" dataDxfId="34" totalsRowDxfId="33" dataCellStyle="Millares"/>
    <tableColumn id="4" name="EXISTENCIA" dataDxfId="32" totalsRowDxfId="31" dataCellStyle="Millares"/>
    <tableColumn id="5" name="PRECIO UNITARIO" dataDxfId="30" totalsRowDxfId="29" dataCellStyle="Millares"/>
    <tableColumn id="6" name="MONTO TOTAL" dataDxfId="28" totalsRowDxfId="27" dataCellStyle="Millares">
      <calculatedColumnFormula>+Tabla13[[#This Row],[EXISTENCIA]]*Tabla13[[#This Row],[PRECIO UNITARIO]]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5" displayName="Tabla5" ref="C8:G115" totalsRowShown="0" headerRowDxfId="26" dataDxfId="24" headerRowBorderDxfId="25" tableBorderDxfId="23" headerRowCellStyle="Millares">
  <sortState ref="C56:R91">
    <sortCondition descending="1" ref="D8:D112"/>
  </sortState>
  <tableColumns count="5">
    <tableColumn id="1" name="CÓDIGO DEL PRODUCTO" dataDxfId="22"/>
    <tableColumn id="2" name="DESCRIPCIÓN" dataDxfId="21"/>
    <tableColumn id="3" name="EXISTENCIA" dataDxfId="20"/>
    <tableColumn id="15" name="PRECIO UNITARIO" dataDxfId="19"/>
    <tableColumn id="4" name="MONTO TOTAL" dataDxfId="18" dataCellStyle="Millares">
      <calculatedColumnFormula>+E9*F9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1" displayName="Tabla1" ref="A8:G244" totalsRowShown="0" headerRowDxfId="17" dataDxfId="15" headerRowBorderDxfId="16" tableBorderDxfId="14" headerRowCellStyle="Millares" dataCellStyle="Millares">
  <sortState ref="A56:P186">
    <sortCondition descending="1" ref="D8:D244"/>
  </sortState>
  <tableColumns count="7">
    <tableColumn id="1" name="FECHA DE ADQUISICIÓN" dataDxfId="13" totalsRowDxfId="12" dataCellStyle="Millares"/>
    <tableColumn id="7" name="FECHA DE REGISTRO" dataDxfId="11" totalsRowDxfId="10" dataCellStyle="Millares"/>
    <tableColumn id="2" name="CÓDIGO DEL PRODUCTO" dataDxfId="9" totalsRowDxfId="8" dataCellStyle="Millares"/>
    <tableColumn id="3" name="DESCRIPCIÓN" dataDxfId="7" totalsRowDxfId="6" dataCellStyle="Millares"/>
    <tableColumn id="4" name="EXISTENCIA" dataDxfId="5" totalsRowDxfId="4" dataCellStyle="Millares"/>
    <tableColumn id="5" name="PRECIO UNITARIO" dataDxfId="3" totalsRowDxfId="2" dataCellStyle="Millares"/>
    <tableColumn id="6" name="MONTO TOTAL" dataDxfId="1" totalsRowDxfId="0" dataCellStyle="Millares">
      <calculatedColumnFormula>+E9*F9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opLeftCell="B55" workbookViewId="0">
      <selection activeCell="K11" sqref="K11"/>
    </sheetView>
  </sheetViews>
  <sheetFormatPr baseColWidth="10" defaultColWidth="11" defaultRowHeight="15" x14ac:dyDescent="0.25"/>
  <cols>
    <col min="1" max="1" width="15.375" style="36" bestFit="1" customWidth="1"/>
    <col min="2" max="2" width="15.375" style="36" customWidth="1"/>
    <col min="3" max="3" width="18.25" style="36" bestFit="1" customWidth="1"/>
    <col min="4" max="4" width="39" style="36" bestFit="1" customWidth="1"/>
    <col min="5" max="5" width="20" style="36" bestFit="1" customWidth="1"/>
    <col min="6" max="6" width="11.75" style="79" bestFit="1" customWidth="1"/>
    <col min="7" max="7" width="13.625" style="38" customWidth="1"/>
    <col min="8" max="16384" width="11" style="36"/>
  </cols>
  <sheetData>
    <row r="1" spans="1:7" x14ac:dyDescent="0.25">
      <c r="A1" s="78"/>
      <c r="B1" s="78"/>
      <c r="C1" s="78"/>
      <c r="D1" s="78"/>
      <c r="E1" s="78"/>
      <c r="F1" s="96"/>
      <c r="G1" s="51"/>
    </row>
    <row r="2" spans="1:7" x14ac:dyDescent="0.25">
      <c r="A2" s="78"/>
      <c r="B2" s="78"/>
      <c r="C2" s="78"/>
      <c r="D2" s="78"/>
      <c r="E2" s="78"/>
      <c r="F2" s="96"/>
      <c r="G2" s="51"/>
    </row>
    <row r="3" spans="1:7" s="5" customFormat="1" ht="15" customHeight="1" x14ac:dyDescent="0.25">
      <c r="A3" s="103" t="s">
        <v>554</v>
      </c>
      <c r="B3" s="103"/>
      <c r="C3" s="103"/>
      <c r="D3" s="103"/>
      <c r="E3" s="103"/>
      <c r="F3" s="103"/>
      <c r="G3" s="103"/>
    </row>
    <row r="4" spans="1:7" s="5" customFormat="1" ht="15" customHeight="1" x14ac:dyDescent="0.25">
      <c r="A4" s="103" t="s">
        <v>558</v>
      </c>
      <c r="B4" s="103"/>
      <c r="C4" s="103"/>
      <c r="D4" s="103"/>
      <c r="E4" s="103"/>
      <c r="F4" s="103"/>
      <c r="G4" s="103"/>
    </row>
    <row r="5" spans="1:7" s="5" customFormat="1" ht="15" customHeight="1" x14ac:dyDescent="0.25">
      <c r="A5" s="103" t="s">
        <v>531</v>
      </c>
      <c r="B5" s="103"/>
      <c r="C5" s="103"/>
      <c r="D5" s="103"/>
      <c r="E5" s="103"/>
      <c r="F5" s="103"/>
      <c r="G5" s="103"/>
    </row>
    <row r="6" spans="1:7" x14ac:dyDescent="0.25">
      <c r="A6" s="78"/>
      <c r="B6" s="78"/>
      <c r="C6" s="78"/>
      <c r="D6" s="78"/>
      <c r="E6" s="78"/>
      <c r="F6" s="96"/>
      <c r="G6" s="51"/>
    </row>
    <row r="7" spans="1:7" x14ac:dyDescent="0.25">
      <c r="A7" s="78"/>
      <c r="B7" s="78"/>
      <c r="C7" s="78"/>
      <c r="D7" s="78"/>
      <c r="E7" s="78"/>
      <c r="F7" s="96"/>
      <c r="G7" s="51"/>
    </row>
    <row r="8" spans="1:7" ht="30" x14ac:dyDescent="0.25">
      <c r="A8" s="26" t="s">
        <v>0</v>
      </c>
      <c r="B8" s="26" t="s">
        <v>548</v>
      </c>
      <c r="C8" s="26" t="s">
        <v>1</v>
      </c>
      <c r="D8" s="26" t="s">
        <v>2</v>
      </c>
      <c r="E8" s="26" t="s">
        <v>3</v>
      </c>
      <c r="F8" s="27" t="s">
        <v>4</v>
      </c>
      <c r="G8" s="77" t="s">
        <v>4</v>
      </c>
    </row>
    <row r="9" spans="1:7" x14ac:dyDescent="0.25">
      <c r="A9" s="82">
        <v>44977</v>
      </c>
      <c r="B9" s="82">
        <v>44977</v>
      </c>
      <c r="C9" s="83" t="s">
        <v>63</v>
      </c>
      <c r="D9" s="84" t="s">
        <v>133</v>
      </c>
      <c r="E9" s="85">
        <v>11</v>
      </c>
      <c r="F9" s="97">
        <v>235.27636363636364</v>
      </c>
      <c r="G9" s="81">
        <f>+E9*F9</f>
        <v>2588.04</v>
      </c>
    </row>
    <row r="10" spans="1:7" x14ac:dyDescent="0.25">
      <c r="A10" s="82">
        <v>44977</v>
      </c>
      <c r="B10" s="82">
        <v>44977</v>
      </c>
      <c r="C10" s="83" t="s">
        <v>64</v>
      </c>
      <c r="D10" s="84" t="s">
        <v>137</v>
      </c>
      <c r="E10" s="85">
        <v>1</v>
      </c>
      <c r="F10" s="97">
        <v>1056.0999999999999</v>
      </c>
      <c r="G10" s="81">
        <f t="shared" ref="G10:G60" si="0">+E10*F10</f>
        <v>1056.0999999999999</v>
      </c>
    </row>
    <row r="11" spans="1:7" x14ac:dyDescent="0.25">
      <c r="A11" s="82">
        <v>44977</v>
      </c>
      <c r="B11" s="82">
        <v>44977</v>
      </c>
      <c r="C11" s="66" t="s">
        <v>65</v>
      </c>
      <c r="D11" s="84" t="s">
        <v>66</v>
      </c>
      <c r="E11" s="85">
        <v>0</v>
      </c>
      <c r="F11" s="97">
        <v>0</v>
      </c>
      <c r="G11" s="81">
        <f t="shared" si="0"/>
        <v>0</v>
      </c>
    </row>
    <row r="12" spans="1:7" x14ac:dyDescent="0.25">
      <c r="A12" s="82">
        <v>44977</v>
      </c>
      <c r="B12" s="82">
        <v>44977</v>
      </c>
      <c r="C12" s="66" t="s">
        <v>67</v>
      </c>
      <c r="D12" s="84" t="s">
        <v>68</v>
      </c>
      <c r="E12" s="85">
        <v>0</v>
      </c>
      <c r="F12" s="97">
        <v>0</v>
      </c>
      <c r="G12" s="81">
        <f t="shared" si="0"/>
        <v>0</v>
      </c>
    </row>
    <row r="13" spans="1:7" x14ac:dyDescent="0.25">
      <c r="A13" s="82">
        <v>44977</v>
      </c>
      <c r="B13" s="82">
        <v>44977</v>
      </c>
      <c r="C13" s="66" t="s">
        <v>69</v>
      </c>
      <c r="D13" s="84" t="s">
        <v>70</v>
      </c>
      <c r="E13" s="85">
        <v>0</v>
      </c>
      <c r="F13" s="97">
        <v>0</v>
      </c>
      <c r="G13" s="81">
        <f t="shared" si="0"/>
        <v>0</v>
      </c>
    </row>
    <row r="14" spans="1:7" x14ac:dyDescent="0.25">
      <c r="A14" s="82">
        <v>44977</v>
      </c>
      <c r="B14" s="82">
        <v>44977</v>
      </c>
      <c r="C14" s="66" t="s">
        <v>71</v>
      </c>
      <c r="D14" s="84" t="s">
        <v>72</v>
      </c>
      <c r="E14" s="85">
        <v>1</v>
      </c>
      <c r="F14" s="97">
        <v>224.2</v>
      </c>
      <c r="G14" s="81">
        <f t="shared" si="0"/>
        <v>224.2</v>
      </c>
    </row>
    <row r="15" spans="1:7" x14ac:dyDescent="0.25">
      <c r="A15" s="82">
        <v>44977</v>
      </c>
      <c r="B15" s="82">
        <v>44977</v>
      </c>
      <c r="C15" s="66" t="s">
        <v>73</v>
      </c>
      <c r="D15" s="84" t="s">
        <v>74</v>
      </c>
      <c r="E15" s="85">
        <v>6</v>
      </c>
      <c r="F15" s="97">
        <v>265.5</v>
      </c>
      <c r="G15" s="81">
        <f t="shared" si="0"/>
        <v>1593</v>
      </c>
    </row>
    <row r="16" spans="1:7" x14ac:dyDescent="0.25">
      <c r="A16" s="82">
        <v>44977</v>
      </c>
      <c r="B16" s="82">
        <v>44977</v>
      </c>
      <c r="C16" s="66" t="s">
        <v>75</v>
      </c>
      <c r="D16" s="84" t="s">
        <v>138</v>
      </c>
      <c r="E16" s="85">
        <v>28</v>
      </c>
      <c r="F16" s="97">
        <v>116.19999999999997</v>
      </c>
      <c r="G16" s="81">
        <f t="shared" si="0"/>
        <v>3253.5999999999995</v>
      </c>
    </row>
    <row r="17" spans="1:7" x14ac:dyDescent="0.25">
      <c r="A17" s="82">
        <v>44819</v>
      </c>
      <c r="B17" s="82">
        <v>44819</v>
      </c>
      <c r="C17" s="87">
        <v>421</v>
      </c>
      <c r="D17" s="88" t="s">
        <v>76</v>
      </c>
      <c r="E17" s="89">
        <v>12</v>
      </c>
      <c r="F17" s="98">
        <v>110</v>
      </c>
      <c r="G17" s="81">
        <f t="shared" si="0"/>
        <v>1320</v>
      </c>
    </row>
    <row r="18" spans="1:7" x14ac:dyDescent="0.25">
      <c r="A18" s="82">
        <v>44819</v>
      </c>
      <c r="B18" s="82">
        <v>44819</v>
      </c>
      <c r="C18" s="83">
        <v>422</v>
      </c>
      <c r="D18" s="90" t="s">
        <v>77</v>
      </c>
      <c r="E18" s="91">
        <v>10</v>
      </c>
      <c r="F18" s="99">
        <v>110</v>
      </c>
      <c r="G18" s="81">
        <f t="shared" si="0"/>
        <v>1100</v>
      </c>
    </row>
    <row r="19" spans="1:7" x14ac:dyDescent="0.25">
      <c r="A19" s="82">
        <v>44792</v>
      </c>
      <c r="B19" s="82">
        <v>44792</v>
      </c>
      <c r="C19" s="83">
        <v>423</v>
      </c>
      <c r="D19" s="90" t="s">
        <v>78</v>
      </c>
      <c r="E19" s="91">
        <v>17</v>
      </c>
      <c r="F19" s="99">
        <v>193.5199999999999</v>
      </c>
      <c r="G19" s="81">
        <f t="shared" si="0"/>
        <v>3289.8399999999983</v>
      </c>
    </row>
    <row r="20" spans="1:7" x14ac:dyDescent="0.25">
      <c r="A20" s="82">
        <v>44981</v>
      </c>
      <c r="B20" s="82">
        <v>44981</v>
      </c>
      <c r="C20" s="83">
        <v>424</v>
      </c>
      <c r="D20" s="90" t="s">
        <v>79</v>
      </c>
      <c r="E20" s="91">
        <v>26</v>
      </c>
      <c r="F20" s="99">
        <v>158.11999999999995</v>
      </c>
      <c r="G20" s="81">
        <f t="shared" si="0"/>
        <v>4111.119999999999</v>
      </c>
    </row>
    <row r="21" spans="1:7" x14ac:dyDescent="0.25">
      <c r="A21" s="82">
        <v>44981</v>
      </c>
      <c r="B21" s="82">
        <v>44981</v>
      </c>
      <c r="C21" s="83">
        <v>425</v>
      </c>
      <c r="D21" s="90" t="s">
        <v>139</v>
      </c>
      <c r="E21" s="91">
        <v>2</v>
      </c>
      <c r="F21" s="99">
        <v>635.43000000000006</v>
      </c>
      <c r="G21" s="81">
        <f t="shared" si="0"/>
        <v>1270.8600000000001</v>
      </c>
    </row>
    <row r="22" spans="1:7" x14ac:dyDescent="0.25">
      <c r="A22" s="82">
        <v>44978</v>
      </c>
      <c r="B22" s="82">
        <v>44978</v>
      </c>
      <c r="C22" s="83">
        <v>428</v>
      </c>
      <c r="D22" s="90" t="s">
        <v>80</v>
      </c>
      <c r="E22" s="91">
        <v>124</v>
      </c>
      <c r="F22" s="99">
        <v>266.71539999999999</v>
      </c>
      <c r="G22" s="81">
        <f t="shared" si="0"/>
        <v>33072.709600000002</v>
      </c>
    </row>
    <row r="23" spans="1:7" x14ac:dyDescent="0.25">
      <c r="A23" s="82">
        <v>44973</v>
      </c>
      <c r="B23" s="82">
        <v>44973</v>
      </c>
      <c r="C23" s="83" t="s">
        <v>81</v>
      </c>
      <c r="D23" s="90" t="s">
        <v>82</v>
      </c>
      <c r="E23" s="91">
        <v>0</v>
      </c>
      <c r="F23" s="99">
        <v>0</v>
      </c>
      <c r="G23" s="81">
        <f t="shared" si="0"/>
        <v>0</v>
      </c>
    </row>
    <row r="24" spans="1:7" x14ac:dyDescent="0.25">
      <c r="A24" s="82">
        <v>44977</v>
      </c>
      <c r="B24" s="82">
        <v>44977</v>
      </c>
      <c r="C24" s="83">
        <v>432</v>
      </c>
      <c r="D24" s="90" t="s">
        <v>83</v>
      </c>
      <c r="E24" s="91">
        <v>19</v>
      </c>
      <c r="F24" s="99">
        <v>383.5</v>
      </c>
      <c r="G24" s="81">
        <f t="shared" si="0"/>
        <v>7286.5</v>
      </c>
    </row>
    <row r="25" spans="1:7" x14ac:dyDescent="0.25">
      <c r="A25" s="82">
        <v>44977</v>
      </c>
      <c r="B25" s="82">
        <v>44977</v>
      </c>
      <c r="C25" s="83">
        <v>436</v>
      </c>
      <c r="D25" s="90" t="s">
        <v>84</v>
      </c>
      <c r="E25" s="91">
        <v>31</v>
      </c>
      <c r="F25" s="99">
        <v>147.5</v>
      </c>
      <c r="G25" s="81">
        <f t="shared" si="0"/>
        <v>4572.5</v>
      </c>
    </row>
    <row r="26" spans="1:7" x14ac:dyDescent="0.25">
      <c r="A26" s="82">
        <v>44977</v>
      </c>
      <c r="B26" s="82">
        <v>44977</v>
      </c>
      <c r="C26" s="83">
        <v>440</v>
      </c>
      <c r="D26" s="90" t="s">
        <v>85</v>
      </c>
      <c r="E26" s="91">
        <v>29</v>
      </c>
      <c r="F26" s="99">
        <v>147.5</v>
      </c>
      <c r="G26" s="81">
        <f t="shared" si="0"/>
        <v>4277.5</v>
      </c>
    </row>
    <row r="27" spans="1:7" x14ac:dyDescent="0.25">
      <c r="A27" s="82">
        <v>44977</v>
      </c>
      <c r="B27" s="82">
        <v>44977</v>
      </c>
      <c r="C27" s="83">
        <v>437</v>
      </c>
      <c r="D27" s="90" t="s">
        <v>86</v>
      </c>
      <c r="E27" s="91">
        <v>20</v>
      </c>
      <c r="F27" s="99">
        <v>147.5</v>
      </c>
      <c r="G27" s="81">
        <f t="shared" si="0"/>
        <v>2950</v>
      </c>
    </row>
    <row r="28" spans="1:7" x14ac:dyDescent="0.25">
      <c r="A28" s="82">
        <v>44977</v>
      </c>
      <c r="B28" s="82">
        <v>44977</v>
      </c>
      <c r="C28" s="83">
        <v>433</v>
      </c>
      <c r="D28" s="90" t="s">
        <v>87</v>
      </c>
      <c r="E28" s="91">
        <v>14</v>
      </c>
      <c r="F28" s="99">
        <v>159.29999999999998</v>
      </c>
      <c r="G28" s="81">
        <f t="shared" si="0"/>
        <v>2230.1999999999998</v>
      </c>
    </row>
    <row r="29" spans="1:7" x14ac:dyDescent="0.25">
      <c r="A29" s="82">
        <v>44977</v>
      </c>
      <c r="B29" s="82">
        <v>44977</v>
      </c>
      <c r="C29" s="83" t="s">
        <v>88</v>
      </c>
      <c r="D29" s="90" t="s">
        <v>89</v>
      </c>
      <c r="E29" s="91">
        <v>0</v>
      </c>
      <c r="F29" s="99">
        <v>0</v>
      </c>
      <c r="G29" s="81">
        <f t="shared" si="0"/>
        <v>0</v>
      </c>
    </row>
    <row r="30" spans="1:7" x14ac:dyDescent="0.25">
      <c r="A30" s="82">
        <v>44977</v>
      </c>
      <c r="B30" s="82">
        <v>44977</v>
      </c>
      <c r="C30" s="92" t="s">
        <v>90</v>
      </c>
      <c r="D30" s="90" t="s">
        <v>91</v>
      </c>
      <c r="E30" s="91">
        <v>0</v>
      </c>
      <c r="F30" s="99">
        <v>0</v>
      </c>
      <c r="G30" s="81">
        <f t="shared" si="0"/>
        <v>0</v>
      </c>
    </row>
    <row r="31" spans="1:7" x14ac:dyDescent="0.25">
      <c r="A31" s="82">
        <v>44819</v>
      </c>
      <c r="B31" s="82">
        <v>44819</v>
      </c>
      <c r="C31" s="83">
        <v>443</v>
      </c>
      <c r="D31" s="82" t="s">
        <v>92</v>
      </c>
      <c r="E31" s="91">
        <v>15</v>
      </c>
      <c r="F31" s="99">
        <v>72.266666666666666</v>
      </c>
      <c r="G31" s="81">
        <f t="shared" si="0"/>
        <v>1084</v>
      </c>
    </row>
    <row r="32" spans="1:7" x14ac:dyDescent="0.25">
      <c r="A32" s="82">
        <v>44977</v>
      </c>
      <c r="B32" s="82">
        <v>44977</v>
      </c>
      <c r="C32" s="92" t="s">
        <v>93</v>
      </c>
      <c r="D32" s="82" t="s">
        <v>94</v>
      </c>
      <c r="E32" s="91"/>
      <c r="F32" s="99">
        <v>0</v>
      </c>
      <c r="G32" s="81">
        <f t="shared" si="0"/>
        <v>0</v>
      </c>
    </row>
    <row r="33" spans="1:7" x14ac:dyDescent="0.25">
      <c r="A33" s="82">
        <v>44819</v>
      </c>
      <c r="B33" s="82">
        <v>44819</v>
      </c>
      <c r="C33" s="83" t="s">
        <v>95</v>
      </c>
      <c r="D33" s="82" t="s">
        <v>96</v>
      </c>
      <c r="E33" s="91">
        <v>0</v>
      </c>
      <c r="F33" s="99">
        <v>0</v>
      </c>
      <c r="G33" s="81">
        <f t="shared" si="0"/>
        <v>0</v>
      </c>
    </row>
    <row r="34" spans="1:7" x14ac:dyDescent="0.25">
      <c r="A34" s="82">
        <v>44861</v>
      </c>
      <c r="B34" s="82">
        <v>44861</v>
      </c>
      <c r="C34" s="83">
        <v>444</v>
      </c>
      <c r="D34" s="82" t="s">
        <v>97</v>
      </c>
      <c r="E34" s="91">
        <v>5</v>
      </c>
      <c r="F34" s="99">
        <v>92.500200000000007</v>
      </c>
      <c r="G34" s="81">
        <f t="shared" si="0"/>
        <v>462.50100000000003</v>
      </c>
    </row>
    <row r="35" spans="1:7" x14ac:dyDescent="0.25">
      <c r="A35" s="82">
        <v>44861</v>
      </c>
      <c r="B35" s="82">
        <v>44861</v>
      </c>
      <c r="C35" s="83" t="s">
        <v>98</v>
      </c>
      <c r="D35" s="82" t="s">
        <v>99</v>
      </c>
      <c r="E35" s="91">
        <v>0</v>
      </c>
      <c r="F35" s="99">
        <v>0</v>
      </c>
      <c r="G35" s="81">
        <f t="shared" si="0"/>
        <v>0</v>
      </c>
    </row>
    <row r="36" spans="1:7" x14ac:dyDescent="0.25">
      <c r="A36" s="82">
        <v>44861</v>
      </c>
      <c r="B36" s="82">
        <v>44861</v>
      </c>
      <c r="C36" s="83">
        <v>429</v>
      </c>
      <c r="D36" s="82" t="s">
        <v>100</v>
      </c>
      <c r="E36" s="91">
        <v>3</v>
      </c>
      <c r="F36" s="99">
        <v>473.08560000000006</v>
      </c>
      <c r="G36" s="81">
        <f t="shared" si="0"/>
        <v>1419.2568000000001</v>
      </c>
    </row>
    <row r="37" spans="1:7" x14ac:dyDescent="0.25">
      <c r="A37" s="82">
        <v>44861</v>
      </c>
      <c r="B37" s="82">
        <v>44861</v>
      </c>
      <c r="C37" s="83">
        <v>431</v>
      </c>
      <c r="D37" s="82" t="s">
        <v>101</v>
      </c>
      <c r="E37" s="91">
        <v>8</v>
      </c>
      <c r="F37" s="99">
        <v>598.48419999999999</v>
      </c>
      <c r="G37" s="81">
        <f t="shared" si="0"/>
        <v>4787.8735999999999</v>
      </c>
    </row>
    <row r="38" spans="1:7" x14ac:dyDescent="0.25">
      <c r="A38" s="82">
        <v>44861</v>
      </c>
      <c r="B38" s="82">
        <v>44861</v>
      </c>
      <c r="C38" s="83">
        <v>430</v>
      </c>
      <c r="D38" s="82" t="s">
        <v>102</v>
      </c>
      <c r="E38" s="91">
        <v>6</v>
      </c>
      <c r="F38" s="99">
        <v>981.16409999999996</v>
      </c>
      <c r="G38" s="81">
        <f t="shared" si="0"/>
        <v>5886.9845999999998</v>
      </c>
    </row>
    <row r="39" spans="1:7" x14ac:dyDescent="0.25">
      <c r="A39" s="82">
        <v>44977</v>
      </c>
      <c r="B39" s="82">
        <v>44977</v>
      </c>
      <c r="C39" s="83" t="s">
        <v>143</v>
      </c>
      <c r="D39" s="82" t="s">
        <v>140</v>
      </c>
      <c r="E39" s="91">
        <v>4</v>
      </c>
      <c r="F39" s="99">
        <v>473.0856</v>
      </c>
      <c r="G39" s="81">
        <f t="shared" si="0"/>
        <v>1892.3424</v>
      </c>
    </row>
    <row r="40" spans="1:7" x14ac:dyDescent="0.25">
      <c r="A40" s="82">
        <v>44977</v>
      </c>
      <c r="B40" s="82">
        <v>44977</v>
      </c>
      <c r="C40" s="83" t="s">
        <v>142</v>
      </c>
      <c r="D40" s="82" t="s">
        <v>141</v>
      </c>
      <c r="E40" s="91">
        <v>4</v>
      </c>
      <c r="F40" s="99">
        <v>672.59999999999991</v>
      </c>
      <c r="G40" s="81">
        <f t="shared" si="0"/>
        <v>2690.3999999999996</v>
      </c>
    </row>
    <row r="41" spans="1:7" x14ac:dyDescent="0.25">
      <c r="A41" s="82">
        <v>44981</v>
      </c>
      <c r="B41" s="82">
        <v>44981</v>
      </c>
      <c r="C41" s="83">
        <v>447</v>
      </c>
      <c r="D41" s="82" t="s">
        <v>103</v>
      </c>
      <c r="E41" s="91">
        <v>3</v>
      </c>
      <c r="F41" s="99">
        <v>531</v>
      </c>
      <c r="G41" s="81">
        <f t="shared" si="0"/>
        <v>1593</v>
      </c>
    </row>
    <row r="42" spans="1:7" x14ac:dyDescent="0.25">
      <c r="A42" s="82">
        <v>44977</v>
      </c>
      <c r="B42" s="82">
        <v>44977</v>
      </c>
      <c r="C42" s="92" t="s">
        <v>104</v>
      </c>
      <c r="D42" s="82" t="s">
        <v>105</v>
      </c>
      <c r="E42" s="91">
        <v>0</v>
      </c>
      <c r="F42" s="99"/>
      <c r="G42" s="81">
        <f t="shared" si="0"/>
        <v>0</v>
      </c>
    </row>
    <row r="43" spans="1:7" x14ac:dyDescent="0.25">
      <c r="A43" s="82">
        <v>44819</v>
      </c>
      <c r="B43" s="82">
        <v>44819</v>
      </c>
      <c r="C43" s="83">
        <v>448</v>
      </c>
      <c r="D43" s="82" t="s">
        <v>106</v>
      </c>
      <c r="E43" s="91">
        <v>2</v>
      </c>
      <c r="F43" s="99">
        <v>440</v>
      </c>
      <c r="G43" s="81">
        <f t="shared" si="0"/>
        <v>880</v>
      </c>
    </row>
    <row r="44" spans="1:7" x14ac:dyDescent="0.25">
      <c r="A44" s="82">
        <v>44973</v>
      </c>
      <c r="B44" s="82">
        <v>44973</v>
      </c>
      <c r="C44" s="83" t="s">
        <v>107</v>
      </c>
      <c r="D44" s="82" t="s">
        <v>108</v>
      </c>
      <c r="E44" s="91">
        <v>6</v>
      </c>
      <c r="F44" s="102">
        <v>2074.5226000000002</v>
      </c>
      <c r="G44" s="81">
        <f t="shared" si="0"/>
        <v>12447.135600000001</v>
      </c>
    </row>
    <row r="45" spans="1:7" x14ac:dyDescent="0.25">
      <c r="A45" s="82">
        <v>44977</v>
      </c>
      <c r="B45" s="82">
        <v>44977</v>
      </c>
      <c r="C45" s="92" t="s">
        <v>109</v>
      </c>
      <c r="D45" s="82" t="s">
        <v>110</v>
      </c>
      <c r="E45" s="91">
        <v>0</v>
      </c>
      <c r="F45" s="99"/>
      <c r="G45" s="81">
        <f t="shared" si="0"/>
        <v>0</v>
      </c>
    </row>
    <row r="46" spans="1:7" x14ac:dyDescent="0.25">
      <c r="A46" s="82">
        <v>44861</v>
      </c>
      <c r="B46" s="82">
        <v>44861</v>
      </c>
      <c r="C46" s="83" t="s">
        <v>111</v>
      </c>
      <c r="D46" s="82" t="s">
        <v>112</v>
      </c>
      <c r="E46" s="91">
        <v>2</v>
      </c>
      <c r="F46" s="99">
        <v>142.92160000000001</v>
      </c>
      <c r="G46" s="81">
        <f t="shared" si="0"/>
        <v>285.84320000000002</v>
      </c>
    </row>
    <row r="47" spans="1:7" x14ac:dyDescent="0.25">
      <c r="A47" s="82">
        <v>44977</v>
      </c>
      <c r="B47" s="82">
        <v>44977</v>
      </c>
      <c r="C47" s="83" t="s">
        <v>113</v>
      </c>
      <c r="D47" s="82" t="s">
        <v>114</v>
      </c>
      <c r="E47" s="91">
        <v>10</v>
      </c>
      <c r="F47" s="99">
        <v>1180</v>
      </c>
      <c r="G47" s="81">
        <f t="shared" si="0"/>
        <v>11800</v>
      </c>
    </row>
    <row r="48" spans="1:7" x14ac:dyDescent="0.25">
      <c r="A48" s="82">
        <v>44861</v>
      </c>
      <c r="B48" s="82">
        <v>44861</v>
      </c>
      <c r="C48" s="83">
        <v>445</v>
      </c>
      <c r="D48" s="82" t="s">
        <v>115</v>
      </c>
      <c r="E48" s="91">
        <v>4</v>
      </c>
      <c r="F48" s="99">
        <v>106.18820000000001</v>
      </c>
      <c r="G48" s="81">
        <f t="shared" si="0"/>
        <v>424.75280000000004</v>
      </c>
    </row>
    <row r="49" spans="1:7" x14ac:dyDescent="0.25">
      <c r="A49" s="82">
        <v>44977</v>
      </c>
      <c r="B49" s="82">
        <v>44977</v>
      </c>
      <c r="C49" s="83">
        <v>427</v>
      </c>
      <c r="D49" s="82" t="s">
        <v>116</v>
      </c>
      <c r="E49" s="91">
        <v>23</v>
      </c>
      <c r="F49" s="99">
        <v>263.95652173913044</v>
      </c>
      <c r="G49" s="81">
        <f t="shared" si="0"/>
        <v>6071</v>
      </c>
    </row>
    <row r="50" spans="1:7" x14ac:dyDescent="0.25">
      <c r="A50" s="82">
        <v>44977</v>
      </c>
      <c r="B50" s="82">
        <v>44977</v>
      </c>
      <c r="C50" s="83">
        <v>446</v>
      </c>
      <c r="D50" s="82" t="s">
        <v>144</v>
      </c>
      <c r="E50" s="91">
        <v>58</v>
      </c>
      <c r="F50" s="99">
        <v>442.5</v>
      </c>
      <c r="G50" s="81">
        <f t="shared" si="0"/>
        <v>25665</v>
      </c>
    </row>
    <row r="51" spans="1:7" x14ac:dyDescent="0.25">
      <c r="A51" s="82">
        <v>44977</v>
      </c>
      <c r="B51" s="82">
        <v>44977</v>
      </c>
      <c r="C51" s="83" t="s">
        <v>117</v>
      </c>
      <c r="D51" s="82" t="s">
        <v>118</v>
      </c>
      <c r="E51" s="91">
        <v>23</v>
      </c>
      <c r="F51" s="99">
        <v>452.81869565217391</v>
      </c>
      <c r="G51" s="81">
        <f t="shared" si="0"/>
        <v>10414.83</v>
      </c>
    </row>
    <row r="52" spans="1:7" x14ac:dyDescent="0.25">
      <c r="A52" s="82">
        <v>44977</v>
      </c>
      <c r="B52" s="82">
        <v>44977</v>
      </c>
      <c r="C52" s="83">
        <v>426</v>
      </c>
      <c r="D52" s="82" t="s">
        <v>119</v>
      </c>
      <c r="E52" s="91">
        <v>4</v>
      </c>
      <c r="F52" s="99">
        <v>249.84730000000002</v>
      </c>
      <c r="G52" s="81">
        <f t="shared" si="0"/>
        <v>999.38920000000007</v>
      </c>
    </row>
    <row r="53" spans="1:7" s="80" customFormat="1" ht="16.5" customHeight="1" x14ac:dyDescent="0.25">
      <c r="A53" s="86">
        <v>44977</v>
      </c>
      <c r="B53" s="86">
        <v>44977</v>
      </c>
      <c r="C53" s="87" t="s">
        <v>120</v>
      </c>
      <c r="D53" s="86" t="s">
        <v>121</v>
      </c>
      <c r="E53" s="93">
        <v>11</v>
      </c>
      <c r="F53" s="100">
        <v>622.61090909090922</v>
      </c>
      <c r="G53" s="81">
        <f t="shared" si="0"/>
        <v>6848.7200000000012</v>
      </c>
    </row>
    <row r="54" spans="1:7" x14ac:dyDescent="0.25">
      <c r="A54" s="82">
        <v>44861</v>
      </c>
      <c r="B54" s="82">
        <v>44861</v>
      </c>
      <c r="C54" s="83" t="s">
        <v>122</v>
      </c>
      <c r="D54" s="82" t="s">
        <v>123</v>
      </c>
      <c r="E54" s="91">
        <v>0</v>
      </c>
      <c r="F54" s="99">
        <v>0</v>
      </c>
      <c r="G54" s="81">
        <f t="shared" si="0"/>
        <v>0</v>
      </c>
    </row>
    <row r="55" spans="1:7" s="80" customFormat="1" x14ac:dyDescent="0.25">
      <c r="A55" s="86">
        <v>44977</v>
      </c>
      <c r="B55" s="86">
        <v>44977</v>
      </c>
      <c r="C55" s="87" t="s">
        <v>124</v>
      </c>
      <c r="D55" s="86" t="s">
        <v>125</v>
      </c>
      <c r="E55" s="93">
        <v>17</v>
      </c>
      <c r="F55" s="100">
        <v>47.494999999999997</v>
      </c>
      <c r="G55" s="81">
        <f t="shared" si="0"/>
        <v>807.41499999999996</v>
      </c>
    </row>
    <row r="56" spans="1:7" s="80" customFormat="1" x14ac:dyDescent="0.25">
      <c r="A56" s="86">
        <v>44977</v>
      </c>
      <c r="B56" s="86">
        <v>44977</v>
      </c>
      <c r="C56" s="87" t="s">
        <v>126</v>
      </c>
      <c r="D56" s="86" t="s">
        <v>127</v>
      </c>
      <c r="E56" s="93">
        <v>1</v>
      </c>
      <c r="F56" s="100">
        <v>64.899999999999977</v>
      </c>
      <c r="G56" s="81">
        <f t="shared" si="0"/>
        <v>64.899999999999977</v>
      </c>
    </row>
    <row r="57" spans="1:7" s="80" customFormat="1" x14ac:dyDescent="0.25">
      <c r="A57" s="86">
        <v>44977</v>
      </c>
      <c r="B57" s="86">
        <v>44977</v>
      </c>
      <c r="C57" s="87">
        <v>449</v>
      </c>
      <c r="D57" s="86" t="s">
        <v>128</v>
      </c>
      <c r="E57" s="93">
        <v>8</v>
      </c>
      <c r="F57" s="100">
        <v>1829</v>
      </c>
      <c r="G57" s="81">
        <f t="shared" si="0"/>
        <v>14632</v>
      </c>
    </row>
    <row r="58" spans="1:7" x14ac:dyDescent="0.25">
      <c r="A58" s="94">
        <v>44977</v>
      </c>
      <c r="B58" s="94">
        <v>44977</v>
      </c>
      <c r="C58" s="83">
        <v>450</v>
      </c>
      <c r="D58" s="94" t="s">
        <v>129</v>
      </c>
      <c r="E58" s="95">
        <v>8</v>
      </c>
      <c r="F58" s="101">
        <v>154.875</v>
      </c>
      <c r="G58" s="81">
        <f t="shared" si="0"/>
        <v>1239</v>
      </c>
    </row>
    <row r="59" spans="1:7" ht="15" customHeight="1" x14ac:dyDescent="0.25">
      <c r="A59" s="82">
        <v>44973</v>
      </c>
      <c r="B59" s="82">
        <v>44973</v>
      </c>
      <c r="C59" s="83">
        <v>451</v>
      </c>
      <c r="D59" s="82" t="s">
        <v>130</v>
      </c>
      <c r="E59" s="91">
        <v>3</v>
      </c>
      <c r="F59" s="99">
        <v>204.14000000000001</v>
      </c>
      <c r="G59" s="81">
        <f t="shared" si="0"/>
        <v>612.42000000000007</v>
      </c>
    </row>
    <row r="60" spans="1:7" x14ac:dyDescent="0.25">
      <c r="A60" s="82">
        <v>44973</v>
      </c>
      <c r="B60" s="82">
        <v>44973</v>
      </c>
      <c r="C60" s="83" t="s">
        <v>131</v>
      </c>
      <c r="D60" s="82" t="s">
        <v>132</v>
      </c>
      <c r="E60" s="91">
        <v>6</v>
      </c>
      <c r="F60" s="99">
        <v>194.10999999999999</v>
      </c>
      <c r="G60" s="81">
        <f t="shared" si="0"/>
        <v>1164.6599999999999</v>
      </c>
    </row>
    <row r="61" spans="1:7" s="61" customFormat="1" x14ac:dyDescent="0.25">
      <c r="A61" s="57"/>
      <c r="B61" s="58"/>
      <c r="C61" s="58"/>
      <c r="D61" s="59"/>
      <c r="E61" s="59"/>
      <c r="F61" s="60" t="s">
        <v>549</v>
      </c>
      <c r="G61" s="59">
        <f>SUM(G9:G60)</f>
        <v>188369.5938</v>
      </c>
    </row>
    <row r="62" spans="1:7" s="61" customFormat="1" x14ac:dyDescent="0.25">
      <c r="A62" s="57"/>
      <c r="B62" s="58"/>
      <c r="C62" s="58"/>
      <c r="D62" s="59"/>
      <c r="E62" s="59"/>
      <c r="F62" s="59"/>
      <c r="G62" s="59"/>
    </row>
    <row r="63" spans="1:7" s="61" customFormat="1" x14ac:dyDescent="0.25">
      <c r="A63" s="57"/>
      <c r="B63" s="58"/>
      <c r="C63" s="58"/>
      <c r="D63" s="59"/>
      <c r="E63" s="59"/>
      <c r="F63" s="59"/>
      <c r="G63" s="59"/>
    </row>
    <row r="64" spans="1:7" s="61" customFormat="1" x14ac:dyDescent="0.25">
      <c r="A64" s="57"/>
      <c r="B64" s="58"/>
      <c r="C64" s="58"/>
      <c r="D64" s="59"/>
      <c r="E64" s="59"/>
      <c r="F64" s="59"/>
      <c r="G64" s="59"/>
    </row>
    <row r="65" spans="1:7" s="61" customFormat="1" x14ac:dyDescent="0.25">
      <c r="A65" s="57"/>
      <c r="B65" s="58"/>
      <c r="C65" s="58"/>
      <c r="D65" s="59"/>
      <c r="E65" s="59"/>
      <c r="F65" s="59"/>
      <c r="G65" s="59"/>
    </row>
    <row r="66" spans="1:7" s="61" customFormat="1" x14ac:dyDescent="0.25">
      <c r="A66" s="57"/>
      <c r="B66" s="57"/>
      <c r="C66" s="57"/>
      <c r="F66" s="62"/>
      <c r="G66" s="62"/>
    </row>
    <row r="67" spans="1:7" s="61" customFormat="1" x14ac:dyDescent="0.25">
      <c r="E67" s="62"/>
      <c r="F67" s="62"/>
    </row>
    <row r="68" spans="1:7" s="61" customFormat="1" x14ac:dyDescent="0.25">
      <c r="B68" s="104" t="s">
        <v>550</v>
      </c>
      <c r="C68" s="104"/>
      <c r="D68" s="63"/>
      <c r="E68" s="104" t="s">
        <v>551</v>
      </c>
      <c r="F68" s="104"/>
    </row>
    <row r="69" spans="1:7" s="64" customFormat="1" ht="34.5" customHeight="1" x14ac:dyDescent="0.25">
      <c r="B69" s="105" t="s">
        <v>552</v>
      </c>
      <c r="C69" s="105"/>
      <c r="D69" s="65"/>
      <c r="E69" s="106" t="s">
        <v>553</v>
      </c>
      <c r="F69" s="106"/>
    </row>
    <row r="70" spans="1:7" s="61" customFormat="1" x14ac:dyDescent="0.25">
      <c r="E70" s="62"/>
      <c r="F70" s="62"/>
    </row>
    <row r="71" spans="1:7" s="6" customFormat="1" x14ac:dyDescent="0.25">
      <c r="F71" s="8"/>
    </row>
    <row r="72" spans="1:7" s="6" customFormat="1" x14ac:dyDescent="0.25">
      <c r="F72" s="8"/>
    </row>
  </sheetData>
  <mergeCells count="7">
    <mergeCell ref="A4:G4"/>
    <mergeCell ref="A3:G3"/>
    <mergeCell ref="B68:C68"/>
    <mergeCell ref="E68:F68"/>
    <mergeCell ref="B69:C69"/>
    <mergeCell ref="E69:F69"/>
    <mergeCell ref="A5:G5"/>
  </mergeCells>
  <pageMargins left="0.7" right="0.7" top="0.75" bottom="0.75" header="0.3" footer="0.3"/>
  <pageSetup scale="34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showGridLines="0" topLeftCell="A22" zoomScale="89" zoomScaleNormal="89" zoomScaleSheetLayoutView="100" workbookViewId="0">
      <selection activeCell="I38" sqref="I38"/>
    </sheetView>
  </sheetViews>
  <sheetFormatPr baseColWidth="10" defaultColWidth="11" defaultRowHeight="15" x14ac:dyDescent="0.25"/>
  <cols>
    <col min="1" max="1" width="16.75" style="36" customWidth="1"/>
    <col min="2" max="2" width="16" style="36" customWidth="1"/>
    <col min="3" max="3" width="16.625" style="36" customWidth="1"/>
    <col min="4" max="4" width="43.25" style="36" customWidth="1"/>
    <col min="5" max="5" width="18" style="36" bestFit="1" customWidth="1"/>
    <col min="6" max="6" width="18" style="38" customWidth="1"/>
    <col min="7" max="7" width="21.125" style="38" customWidth="1"/>
    <col min="8" max="16384" width="11" style="36"/>
  </cols>
  <sheetData>
    <row r="3" spans="1:9" s="5" customFormat="1" x14ac:dyDescent="0.25">
      <c r="A3" s="103" t="s">
        <v>554</v>
      </c>
      <c r="B3" s="103"/>
      <c r="C3" s="103"/>
      <c r="D3" s="103"/>
      <c r="E3" s="103"/>
      <c r="F3" s="103"/>
      <c r="G3" s="103"/>
    </row>
    <row r="4" spans="1:9" s="5" customFormat="1" x14ac:dyDescent="0.25">
      <c r="A4" s="103" t="s">
        <v>557</v>
      </c>
      <c r="B4" s="103"/>
      <c r="C4" s="103"/>
      <c r="D4" s="103"/>
      <c r="E4" s="103"/>
      <c r="F4" s="103"/>
      <c r="G4" s="103"/>
    </row>
    <row r="5" spans="1:9" s="5" customFormat="1" x14ac:dyDescent="0.25">
      <c r="A5" s="103" t="s">
        <v>531</v>
      </c>
      <c r="B5" s="103"/>
      <c r="C5" s="103"/>
      <c r="D5" s="103"/>
      <c r="E5" s="103"/>
      <c r="F5" s="103"/>
      <c r="G5" s="103"/>
    </row>
    <row r="8" spans="1:9" ht="34.5" customHeight="1" x14ac:dyDescent="0.25">
      <c r="A8" s="12" t="s">
        <v>0</v>
      </c>
      <c r="B8" s="12" t="s">
        <v>548</v>
      </c>
      <c r="C8" s="12" t="s">
        <v>1</v>
      </c>
      <c r="D8" s="12" t="s">
        <v>2</v>
      </c>
      <c r="E8" s="12" t="s">
        <v>3</v>
      </c>
      <c r="F8" s="13" t="s">
        <v>4</v>
      </c>
      <c r="G8" s="13" t="s">
        <v>5</v>
      </c>
    </row>
    <row r="9" spans="1:9" x14ac:dyDescent="0.25">
      <c r="A9" s="39">
        <v>44687</v>
      </c>
      <c r="B9" s="39">
        <v>44687</v>
      </c>
      <c r="C9" s="40">
        <v>507</v>
      </c>
      <c r="D9" s="41" t="s">
        <v>46</v>
      </c>
      <c r="E9" s="42">
        <v>51</v>
      </c>
      <c r="F9" s="47">
        <v>1723.129411764706</v>
      </c>
      <c r="G9" s="47">
        <f>+Tabla14[[#This Row],[EXISTENCIA]]*Tabla14[[#This Row],[PRECIO UNITARIO]]</f>
        <v>87879.6</v>
      </c>
    </row>
    <row r="10" spans="1:9" x14ac:dyDescent="0.25">
      <c r="A10" s="39">
        <v>44687</v>
      </c>
      <c r="B10" s="39">
        <v>44687</v>
      </c>
      <c r="C10" s="40">
        <v>467</v>
      </c>
      <c r="D10" s="41" t="s">
        <v>47</v>
      </c>
      <c r="E10" s="42">
        <v>0</v>
      </c>
      <c r="F10" s="47">
        <v>0</v>
      </c>
      <c r="G10" s="47">
        <f>+Tabla14[[#This Row],[EXISTENCIA]]*Tabla14[[#This Row],[PRECIO UNITARIO]]</f>
        <v>0</v>
      </c>
      <c r="I10" s="45"/>
    </row>
    <row r="11" spans="1:9" x14ac:dyDescent="0.25">
      <c r="A11" s="39">
        <v>44687</v>
      </c>
      <c r="B11" s="39">
        <v>44687</v>
      </c>
      <c r="C11" s="40">
        <v>592</v>
      </c>
      <c r="D11" s="41" t="s">
        <v>60</v>
      </c>
      <c r="E11" s="42">
        <v>873</v>
      </c>
      <c r="F11" s="47">
        <v>150.18</v>
      </c>
      <c r="G11" s="47">
        <f>+Tabla14[[#This Row],[EXISTENCIA]]*Tabla14[[#This Row],[PRECIO UNITARIO]]</f>
        <v>131107.14000000001</v>
      </c>
    </row>
    <row r="12" spans="1:9" x14ac:dyDescent="0.25">
      <c r="A12" s="39">
        <v>44687</v>
      </c>
      <c r="B12" s="39">
        <v>44687</v>
      </c>
      <c r="C12" s="40">
        <v>513</v>
      </c>
      <c r="D12" s="41" t="s">
        <v>48</v>
      </c>
      <c r="E12" s="42">
        <v>5</v>
      </c>
      <c r="F12" s="47">
        <v>600</v>
      </c>
      <c r="G12" s="47">
        <f>+Tabla14[[#This Row],[EXISTENCIA]]*Tabla14[[#This Row],[PRECIO UNITARIO]]</f>
        <v>3000</v>
      </c>
    </row>
    <row r="13" spans="1:9" x14ac:dyDescent="0.25">
      <c r="A13" s="39">
        <v>44776</v>
      </c>
      <c r="B13" s="39">
        <v>44776</v>
      </c>
      <c r="C13" s="40" t="s">
        <v>49</v>
      </c>
      <c r="D13" s="41" t="s">
        <v>62</v>
      </c>
      <c r="E13" s="42">
        <v>76</v>
      </c>
      <c r="F13" s="47">
        <v>967.10526315789468</v>
      </c>
      <c r="G13" s="47">
        <f>+Tabla14[[#This Row],[EXISTENCIA]]*Tabla14[[#This Row],[PRECIO UNITARIO]]</f>
        <v>73500</v>
      </c>
    </row>
    <row r="14" spans="1:9" x14ac:dyDescent="0.25">
      <c r="A14" s="39">
        <v>44687</v>
      </c>
      <c r="B14" s="39">
        <v>44687</v>
      </c>
      <c r="C14" s="40">
        <v>512</v>
      </c>
      <c r="D14" s="41" t="s">
        <v>50</v>
      </c>
      <c r="E14" s="42">
        <v>150</v>
      </c>
      <c r="F14" s="47">
        <v>213</v>
      </c>
      <c r="G14" s="47">
        <f>+Tabla14[[#This Row],[EXISTENCIA]]*Tabla14[[#This Row],[PRECIO UNITARIO]]</f>
        <v>31950</v>
      </c>
    </row>
    <row r="15" spans="1:9" x14ac:dyDescent="0.25">
      <c r="A15" s="39">
        <v>44687</v>
      </c>
      <c r="B15" s="39">
        <v>44687</v>
      </c>
      <c r="C15" s="40">
        <v>343</v>
      </c>
      <c r="D15" s="41" t="s">
        <v>51</v>
      </c>
      <c r="E15" s="42">
        <v>80</v>
      </c>
      <c r="F15" s="47">
        <v>625.4</v>
      </c>
      <c r="G15" s="47">
        <f>+Tabla14[[#This Row],[EXISTENCIA]]*Tabla14[[#This Row],[PRECIO UNITARIO]]</f>
        <v>50032</v>
      </c>
    </row>
    <row r="16" spans="1:9" x14ac:dyDescent="0.25">
      <c r="A16" s="39">
        <v>44687</v>
      </c>
      <c r="B16" s="39">
        <v>44687</v>
      </c>
      <c r="C16" s="40">
        <v>509</v>
      </c>
      <c r="D16" s="41" t="s">
        <v>52</v>
      </c>
      <c r="E16" s="42">
        <v>4</v>
      </c>
      <c r="F16" s="47">
        <v>350</v>
      </c>
      <c r="G16" s="47">
        <f>+Tabla14[[#This Row],[EXISTENCIA]]*Tabla14[[#This Row],[PRECIO UNITARIO]]</f>
        <v>1400</v>
      </c>
    </row>
    <row r="17" spans="1:7" x14ac:dyDescent="0.25">
      <c r="A17" s="39">
        <v>44687</v>
      </c>
      <c r="B17" s="39">
        <v>44687</v>
      </c>
      <c r="C17" s="40">
        <v>464</v>
      </c>
      <c r="D17" s="41" t="s">
        <v>53</v>
      </c>
      <c r="E17" s="42">
        <v>7</v>
      </c>
      <c r="F17" s="47">
        <v>465</v>
      </c>
      <c r="G17" s="47">
        <f>+Tabla14[[#This Row],[EXISTENCIA]]*Tabla14[[#This Row],[PRECIO UNITARIO]]</f>
        <v>3255</v>
      </c>
    </row>
    <row r="18" spans="1:7" x14ac:dyDescent="0.25">
      <c r="A18" s="39">
        <v>44687</v>
      </c>
      <c r="B18" s="39">
        <v>44687</v>
      </c>
      <c r="C18" s="40">
        <v>468</v>
      </c>
      <c r="D18" s="41" t="s">
        <v>54</v>
      </c>
      <c r="E18" s="42">
        <v>34</v>
      </c>
      <c r="F18" s="47">
        <v>462.56</v>
      </c>
      <c r="G18" s="47">
        <f>+Tabla14[[#This Row],[EXISTENCIA]]*Tabla14[[#This Row],[PRECIO UNITARIO]]</f>
        <v>15727.04</v>
      </c>
    </row>
    <row r="19" spans="1:7" x14ac:dyDescent="0.25">
      <c r="A19" s="39">
        <v>44687</v>
      </c>
      <c r="B19" s="39">
        <v>44687</v>
      </c>
      <c r="C19" s="40">
        <v>465</v>
      </c>
      <c r="D19" s="41" t="s">
        <v>55</v>
      </c>
      <c r="E19" s="42">
        <v>15</v>
      </c>
      <c r="F19" s="47">
        <v>462.56</v>
      </c>
      <c r="G19" s="47">
        <f>+Tabla14[[#This Row],[EXISTENCIA]]*Tabla14[[#This Row],[PRECIO UNITARIO]]</f>
        <v>6938.4</v>
      </c>
    </row>
    <row r="20" spans="1:7" x14ac:dyDescent="0.25">
      <c r="A20" s="39">
        <v>44687</v>
      </c>
      <c r="B20" s="39">
        <v>44687</v>
      </c>
      <c r="C20" s="40">
        <v>344</v>
      </c>
      <c r="D20" s="41" t="s">
        <v>56</v>
      </c>
      <c r="E20" s="42">
        <v>4900</v>
      </c>
      <c r="F20" s="47">
        <v>30</v>
      </c>
      <c r="G20" s="47">
        <f>+Tabla14[[#This Row],[EXISTENCIA]]*Tabla14[[#This Row],[PRECIO UNITARIO]]</f>
        <v>147000</v>
      </c>
    </row>
    <row r="21" spans="1:7" x14ac:dyDescent="0.25">
      <c r="A21" s="39">
        <v>44687</v>
      </c>
      <c r="B21" s="39">
        <v>44687</v>
      </c>
      <c r="C21" s="40">
        <v>511</v>
      </c>
      <c r="D21" s="41" t="s">
        <v>61</v>
      </c>
      <c r="E21" s="42">
        <v>127</v>
      </c>
      <c r="F21" s="47">
        <v>200</v>
      </c>
      <c r="G21" s="47">
        <f>+Tabla14[[#This Row],[EXISTENCIA]]*Tabla14[[#This Row],[PRECIO UNITARIO]]</f>
        <v>25400</v>
      </c>
    </row>
    <row r="22" spans="1:7" x14ac:dyDescent="0.25">
      <c r="A22" s="39">
        <v>44687</v>
      </c>
      <c r="B22" s="39">
        <v>44687</v>
      </c>
      <c r="C22" s="40">
        <v>345</v>
      </c>
      <c r="D22" s="41" t="s">
        <v>57</v>
      </c>
      <c r="E22" s="42">
        <v>212</v>
      </c>
      <c r="F22" s="47">
        <v>625</v>
      </c>
      <c r="G22" s="47">
        <f>+Tabla14[[#This Row],[EXISTENCIA]]*Tabla14[[#This Row],[PRECIO UNITARIO]]</f>
        <v>132500</v>
      </c>
    </row>
    <row r="23" spans="1:7" x14ac:dyDescent="0.25">
      <c r="A23" s="39">
        <v>44687</v>
      </c>
      <c r="B23" s="39">
        <v>44687</v>
      </c>
      <c r="C23" s="40">
        <v>508</v>
      </c>
      <c r="D23" s="41" t="s">
        <v>58</v>
      </c>
      <c r="E23" s="42">
        <v>32</v>
      </c>
      <c r="F23" s="47">
        <v>40</v>
      </c>
      <c r="G23" s="47">
        <f>+Tabla14[[#This Row],[EXISTENCIA]]*Tabla14[[#This Row],[PRECIO UNITARIO]]</f>
        <v>1280</v>
      </c>
    </row>
    <row r="24" spans="1:7" x14ac:dyDescent="0.25">
      <c r="A24" s="39">
        <v>44687</v>
      </c>
      <c r="B24" s="39">
        <v>44687</v>
      </c>
      <c r="C24" s="40">
        <v>385</v>
      </c>
      <c r="D24" s="41" t="s">
        <v>59</v>
      </c>
      <c r="E24" s="42">
        <v>104</v>
      </c>
      <c r="F24" s="47">
        <v>194.69999999999996</v>
      </c>
      <c r="G24" s="47">
        <f>+Tabla14[[#This Row],[EXISTENCIA]]*Tabla14[[#This Row],[PRECIO UNITARIO]]</f>
        <v>20248.799999999996</v>
      </c>
    </row>
    <row r="25" spans="1:7" s="61" customFormat="1" x14ac:dyDescent="0.25">
      <c r="A25" s="57"/>
      <c r="B25" s="58"/>
      <c r="C25" s="58"/>
      <c r="D25" s="59"/>
      <c r="E25" s="59"/>
      <c r="F25" s="60" t="s">
        <v>549</v>
      </c>
      <c r="G25" s="59">
        <f>SUBTOTAL(109,Tabla14[MONTO TOTAL])</f>
        <v>731217.98</v>
      </c>
    </row>
    <row r="26" spans="1:7" s="61" customFormat="1" x14ac:dyDescent="0.25">
      <c r="A26" s="57"/>
      <c r="B26" s="58"/>
      <c r="C26" s="58"/>
      <c r="D26" s="59"/>
      <c r="E26" s="59"/>
      <c r="F26" s="59"/>
      <c r="G26" s="59"/>
    </row>
    <row r="27" spans="1:7" s="61" customFormat="1" x14ac:dyDescent="0.25">
      <c r="A27" s="57"/>
      <c r="B27" s="58"/>
      <c r="C27" s="58"/>
      <c r="D27" s="59"/>
      <c r="E27" s="59"/>
      <c r="F27" s="59"/>
      <c r="G27" s="59"/>
    </row>
    <row r="28" spans="1:7" s="61" customFormat="1" x14ac:dyDescent="0.25">
      <c r="A28" s="57"/>
      <c r="B28" s="58"/>
      <c r="C28" s="58"/>
      <c r="D28" s="59"/>
      <c r="E28" s="59"/>
      <c r="F28" s="59"/>
      <c r="G28" s="59"/>
    </row>
    <row r="29" spans="1:7" s="61" customFormat="1" x14ac:dyDescent="0.25">
      <c r="A29" s="57"/>
      <c r="B29" s="58"/>
      <c r="C29" s="58"/>
      <c r="D29" s="59"/>
      <c r="E29" s="59"/>
      <c r="F29" s="59"/>
      <c r="G29" s="59"/>
    </row>
    <row r="30" spans="1:7" s="61" customFormat="1" x14ac:dyDescent="0.25">
      <c r="A30" s="57"/>
      <c r="B30" s="57"/>
      <c r="C30" s="57"/>
      <c r="F30" s="62"/>
      <c r="G30" s="62"/>
    </row>
    <row r="31" spans="1:7" s="61" customFormat="1" x14ac:dyDescent="0.25">
      <c r="E31" s="62"/>
      <c r="F31" s="62"/>
    </row>
    <row r="32" spans="1:7" s="61" customFormat="1" x14ac:dyDescent="0.25">
      <c r="B32" s="104" t="s">
        <v>550</v>
      </c>
      <c r="C32" s="104"/>
      <c r="D32" s="63"/>
      <c r="E32" s="104" t="s">
        <v>551</v>
      </c>
      <c r="F32" s="104"/>
    </row>
    <row r="33" spans="2:6" s="64" customFormat="1" ht="34.5" customHeight="1" x14ac:dyDescent="0.25">
      <c r="B33" s="105" t="s">
        <v>552</v>
      </c>
      <c r="C33" s="105"/>
      <c r="D33" s="65"/>
      <c r="E33" s="106" t="s">
        <v>553</v>
      </c>
      <c r="F33" s="106"/>
    </row>
    <row r="34" spans="2:6" s="61" customFormat="1" x14ac:dyDescent="0.25">
      <c r="E34" s="62"/>
      <c r="F34" s="62"/>
    </row>
    <row r="35" spans="2:6" s="6" customFormat="1" x14ac:dyDescent="0.25">
      <c r="F35" s="8"/>
    </row>
    <row r="36" spans="2:6" s="6" customFormat="1" x14ac:dyDescent="0.25">
      <c r="F36" s="8"/>
    </row>
  </sheetData>
  <mergeCells count="7">
    <mergeCell ref="B32:C32"/>
    <mergeCell ref="E32:F32"/>
    <mergeCell ref="B33:C33"/>
    <mergeCell ref="E33:F33"/>
    <mergeCell ref="A3:G3"/>
    <mergeCell ref="A4:G4"/>
    <mergeCell ref="A5:G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showGridLines="0" topLeftCell="A25" zoomScale="112" zoomScaleNormal="112" workbookViewId="0">
      <selection activeCell="G32" sqref="G32"/>
    </sheetView>
  </sheetViews>
  <sheetFormatPr baseColWidth="10" defaultColWidth="11" defaultRowHeight="15" x14ac:dyDescent="0.25"/>
  <cols>
    <col min="1" max="1" width="14.875" style="6" customWidth="1"/>
    <col min="2" max="2" width="13.875" style="6" customWidth="1"/>
    <col min="3" max="3" width="18.75" style="6" customWidth="1"/>
    <col min="4" max="4" width="45.875" style="6" customWidth="1"/>
    <col min="5" max="5" width="11.125" style="6" bestFit="1" customWidth="1"/>
    <col min="6" max="6" width="14.125" style="8" customWidth="1"/>
    <col min="7" max="7" width="15.375" style="6" customWidth="1"/>
    <col min="8" max="16384" width="11" style="6"/>
  </cols>
  <sheetData>
    <row r="3" spans="1:7" s="5" customFormat="1" x14ac:dyDescent="0.25">
      <c r="A3" s="103" t="s">
        <v>554</v>
      </c>
      <c r="B3" s="103"/>
      <c r="C3" s="103"/>
      <c r="D3" s="103"/>
      <c r="E3" s="103"/>
      <c r="F3" s="103"/>
      <c r="G3" s="103"/>
    </row>
    <row r="4" spans="1:7" s="5" customFormat="1" x14ac:dyDescent="0.25">
      <c r="A4" s="103" t="s">
        <v>556</v>
      </c>
      <c r="B4" s="103"/>
      <c r="C4" s="103"/>
      <c r="D4" s="103"/>
      <c r="E4" s="103"/>
      <c r="F4" s="103"/>
      <c r="G4" s="103"/>
    </row>
    <row r="5" spans="1:7" s="5" customFormat="1" x14ac:dyDescent="0.25">
      <c r="A5" s="103" t="s">
        <v>531</v>
      </c>
      <c r="B5" s="103"/>
      <c r="C5" s="103"/>
      <c r="D5" s="103"/>
      <c r="E5" s="103"/>
      <c r="F5" s="103"/>
      <c r="G5" s="103"/>
    </row>
    <row r="6" spans="1:7" x14ac:dyDescent="0.25">
      <c r="G6" s="8"/>
    </row>
    <row r="8" spans="1:7" ht="35.25" customHeight="1" x14ac:dyDescent="0.25">
      <c r="A8" s="12" t="s">
        <v>0</v>
      </c>
      <c r="B8" s="12" t="s">
        <v>548</v>
      </c>
      <c r="C8" s="12" t="s">
        <v>1</v>
      </c>
      <c r="D8" s="12" t="s">
        <v>2</v>
      </c>
      <c r="E8" s="12" t="s">
        <v>3</v>
      </c>
      <c r="F8" s="13" t="s">
        <v>4</v>
      </c>
      <c r="G8" s="13" t="s">
        <v>5</v>
      </c>
    </row>
    <row r="9" spans="1:7" s="71" customFormat="1" x14ac:dyDescent="0.25">
      <c r="A9" s="67">
        <v>44901</v>
      </c>
      <c r="B9" s="67">
        <v>44901</v>
      </c>
      <c r="C9" s="68" t="s">
        <v>6</v>
      </c>
      <c r="D9" s="68" t="s">
        <v>7</v>
      </c>
      <c r="E9" s="69">
        <v>17</v>
      </c>
      <c r="F9" s="75">
        <v>7316</v>
      </c>
      <c r="G9" s="70">
        <f>+Tabla13[[#This Row],[EXISTENCIA]]*Tabla13[[#This Row],[PRECIO UNITARIO]]</f>
        <v>124372</v>
      </c>
    </row>
    <row r="10" spans="1:7" s="71" customFormat="1" x14ac:dyDescent="0.25">
      <c r="A10" s="67">
        <v>44901</v>
      </c>
      <c r="B10" s="67">
        <v>44901</v>
      </c>
      <c r="C10" s="68" t="s">
        <v>8</v>
      </c>
      <c r="D10" s="68" t="s">
        <v>9</v>
      </c>
      <c r="E10" s="69">
        <v>17</v>
      </c>
      <c r="F10" s="75">
        <v>6254</v>
      </c>
      <c r="G10" s="70">
        <f>+Tabla13[[#This Row],[EXISTENCIA]]*Tabla13[[#This Row],[PRECIO UNITARIO]]</f>
        <v>106318</v>
      </c>
    </row>
    <row r="11" spans="1:7" s="71" customFormat="1" x14ac:dyDescent="0.25">
      <c r="A11" s="67">
        <v>44901</v>
      </c>
      <c r="B11" s="67">
        <v>44901</v>
      </c>
      <c r="C11" s="68" t="s">
        <v>10</v>
      </c>
      <c r="D11" s="68" t="s">
        <v>11</v>
      </c>
      <c r="E11" s="69">
        <v>17</v>
      </c>
      <c r="F11" s="75">
        <v>6254</v>
      </c>
      <c r="G11" s="70">
        <f>+Tabla13[[#This Row],[EXISTENCIA]]*Tabla13[[#This Row],[PRECIO UNITARIO]]</f>
        <v>106318</v>
      </c>
    </row>
    <row r="12" spans="1:7" s="71" customFormat="1" x14ac:dyDescent="0.25">
      <c r="A12" s="67">
        <v>44901</v>
      </c>
      <c r="B12" s="67">
        <v>44901</v>
      </c>
      <c r="C12" s="68" t="s">
        <v>12</v>
      </c>
      <c r="D12" s="68" t="s">
        <v>13</v>
      </c>
      <c r="E12" s="69">
        <v>17</v>
      </c>
      <c r="F12" s="75">
        <v>6254</v>
      </c>
      <c r="G12" s="70">
        <f>+Tabla13[[#This Row],[EXISTENCIA]]*Tabla13[[#This Row],[PRECIO UNITARIO]]</f>
        <v>106318</v>
      </c>
    </row>
    <row r="13" spans="1:7" s="71" customFormat="1" x14ac:dyDescent="0.25">
      <c r="A13" s="67">
        <v>44901</v>
      </c>
      <c r="B13" s="67">
        <v>44901</v>
      </c>
      <c r="C13" s="68" t="s">
        <v>14</v>
      </c>
      <c r="D13" s="68" t="s">
        <v>15</v>
      </c>
      <c r="E13" s="69">
        <v>3</v>
      </c>
      <c r="F13" s="75">
        <v>3776</v>
      </c>
      <c r="G13" s="70">
        <f>+Tabla13[[#This Row],[EXISTENCIA]]*Tabla13[[#This Row],[PRECIO UNITARIO]]</f>
        <v>11328</v>
      </c>
    </row>
    <row r="14" spans="1:7" s="71" customFormat="1" x14ac:dyDescent="0.25">
      <c r="A14" s="67">
        <v>44715</v>
      </c>
      <c r="B14" s="67">
        <v>44715</v>
      </c>
      <c r="C14" s="68" t="s">
        <v>16</v>
      </c>
      <c r="D14" s="68" t="s">
        <v>17</v>
      </c>
      <c r="E14" s="69">
        <v>0</v>
      </c>
      <c r="F14" s="75">
        <v>0</v>
      </c>
      <c r="G14" s="70">
        <f>+Tabla13[[#This Row],[EXISTENCIA]]*Tabla13[[#This Row],[PRECIO UNITARIO]]</f>
        <v>0</v>
      </c>
    </row>
    <row r="15" spans="1:7" s="71" customFormat="1" x14ac:dyDescent="0.25">
      <c r="A15" s="67">
        <v>44715</v>
      </c>
      <c r="B15" s="67">
        <v>44715</v>
      </c>
      <c r="C15" s="68" t="s">
        <v>18</v>
      </c>
      <c r="D15" s="68" t="s">
        <v>19</v>
      </c>
      <c r="E15" s="69">
        <v>0</v>
      </c>
      <c r="F15" s="75">
        <v>0</v>
      </c>
      <c r="G15" s="70">
        <f>+Tabla13[[#This Row],[EXISTENCIA]]*Tabla13[[#This Row],[PRECIO UNITARIO]]</f>
        <v>0</v>
      </c>
    </row>
    <row r="16" spans="1:7" s="71" customFormat="1" ht="30" x14ac:dyDescent="0.25">
      <c r="A16" s="67">
        <v>44764</v>
      </c>
      <c r="B16" s="67">
        <v>44764</v>
      </c>
      <c r="C16" s="68" t="s">
        <v>20</v>
      </c>
      <c r="D16" s="68" t="s">
        <v>21</v>
      </c>
      <c r="E16" s="69">
        <v>0</v>
      </c>
      <c r="F16" s="75">
        <v>0</v>
      </c>
      <c r="G16" s="70">
        <f>+Tabla13[[#This Row],[EXISTENCIA]]*Tabla13[[#This Row],[PRECIO UNITARIO]]</f>
        <v>0</v>
      </c>
    </row>
    <row r="17" spans="1:7" s="71" customFormat="1" x14ac:dyDescent="0.25">
      <c r="A17" s="67">
        <v>44771</v>
      </c>
      <c r="B17" s="67">
        <v>44771</v>
      </c>
      <c r="C17" s="68" t="s">
        <v>22</v>
      </c>
      <c r="D17" s="68" t="s">
        <v>23</v>
      </c>
      <c r="E17" s="69">
        <v>0</v>
      </c>
      <c r="F17" s="75">
        <v>0</v>
      </c>
      <c r="G17" s="70">
        <f>+Tabla13[[#This Row],[EXISTENCIA]]*Tabla13[[#This Row],[PRECIO UNITARIO]]</f>
        <v>0</v>
      </c>
    </row>
    <row r="18" spans="1:7" s="71" customFormat="1" x14ac:dyDescent="0.25">
      <c r="A18" s="67">
        <v>44893</v>
      </c>
      <c r="B18" s="67">
        <v>44893</v>
      </c>
      <c r="C18" s="68" t="s">
        <v>24</v>
      </c>
      <c r="D18" s="68" t="s">
        <v>25</v>
      </c>
      <c r="E18" s="69">
        <v>29</v>
      </c>
      <c r="F18" s="75">
        <v>6322.0021793103451</v>
      </c>
      <c r="G18" s="70">
        <f>+Tabla13[[#This Row],[EXISTENCIA]]*Tabla13[[#This Row],[PRECIO UNITARIO]]</f>
        <v>183338.0632</v>
      </c>
    </row>
    <row r="19" spans="1:7" s="71" customFormat="1" x14ac:dyDescent="0.25">
      <c r="A19" s="67">
        <v>44893</v>
      </c>
      <c r="B19" s="67">
        <v>44893</v>
      </c>
      <c r="C19" s="68" t="s">
        <v>26</v>
      </c>
      <c r="D19" s="68" t="s">
        <v>27</v>
      </c>
      <c r="E19" s="69">
        <v>15</v>
      </c>
      <c r="F19" s="75">
        <v>6747.8064000000004</v>
      </c>
      <c r="G19" s="70">
        <f>+Tabla13[[#This Row],[EXISTENCIA]]*Tabla13[[#This Row],[PRECIO UNITARIO]]</f>
        <v>101217.09600000001</v>
      </c>
    </row>
    <row r="20" spans="1:7" s="71" customFormat="1" x14ac:dyDescent="0.25">
      <c r="A20" s="67">
        <v>44893</v>
      </c>
      <c r="B20" s="67">
        <v>44893</v>
      </c>
      <c r="C20" s="68" t="s">
        <v>28</v>
      </c>
      <c r="D20" s="68" t="s">
        <v>29</v>
      </c>
      <c r="E20" s="69">
        <v>15</v>
      </c>
      <c r="F20" s="75">
        <v>6747.8064000000004</v>
      </c>
      <c r="G20" s="70">
        <f>+Tabla13[[#This Row],[EXISTENCIA]]*Tabla13[[#This Row],[PRECIO UNITARIO]]</f>
        <v>101217.09600000001</v>
      </c>
    </row>
    <row r="21" spans="1:7" s="71" customFormat="1" x14ac:dyDescent="0.25">
      <c r="A21" s="67">
        <v>44893</v>
      </c>
      <c r="B21" s="67">
        <v>44893</v>
      </c>
      <c r="C21" s="68" t="s">
        <v>30</v>
      </c>
      <c r="D21" s="68" t="s">
        <v>31</v>
      </c>
      <c r="E21" s="69">
        <v>15</v>
      </c>
      <c r="F21" s="75">
        <v>6747.8064000000004</v>
      </c>
      <c r="G21" s="70">
        <f>+Tabla13[[#This Row],[EXISTENCIA]]*Tabla13[[#This Row],[PRECIO UNITARIO]]</f>
        <v>101217.09600000001</v>
      </c>
    </row>
    <row r="22" spans="1:7" s="71" customFormat="1" x14ac:dyDescent="0.25">
      <c r="A22" s="67">
        <v>44893</v>
      </c>
      <c r="B22" s="67">
        <v>44893</v>
      </c>
      <c r="C22" s="68" t="s">
        <v>32</v>
      </c>
      <c r="D22" s="68" t="s">
        <v>33</v>
      </c>
      <c r="E22" s="69">
        <v>0</v>
      </c>
      <c r="F22" s="75">
        <v>0</v>
      </c>
      <c r="G22" s="70">
        <f>+Tabla13[[#This Row],[EXISTENCIA]]*Tabla13[[#This Row],[PRECIO UNITARIO]]</f>
        <v>0</v>
      </c>
    </row>
    <row r="23" spans="1:7" s="71" customFormat="1" x14ac:dyDescent="0.25">
      <c r="A23" s="67">
        <v>44893</v>
      </c>
      <c r="B23" s="67">
        <v>44893</v>
      </c>
      <c r="C23" s="68" t="s">
        <v>34</v>
      </c>
      <c r="D23" s="68" t="s">
        <v>35</v>
      </c>
      <c r="E23" s="69">
        <v>0</v>
      </c>
      <c r="F23" s="75">
        <v>0</v>
      </c>
      <c r="G23" s="70">
        <f>+Tabla13[[#This Row],[EXISTENCIA]]*Tabla13[[#This Row],[PRECIO UNITARIO]]</f>
        <v>0</v>
      </c>
    </row>
    <row r="24" spans="1:7" s="71" customFormat="1" x14ac:dyDescent="0.25">
      <c r="A24" s="67">
        <v>44893</v>
      </c>
      <c r="B24" s="67">
        <v>44893</v>
      </c>
      <c r="C24" s="68" t="s">
        <v>36</v>
      </c>
      <c r="D24" s="68" t="s">
        <v>37</v>
      </c>
      <c r="E24" s="69">
        <v>0</v>
      </c>
      <c r="F24" s="75">
        <v>0</v>
      </c>
      <c r="G24" s="70">
        <f>+Tabla13[[#This Row],[EXISTENCIA]]*Tabla13[[#This Row],[PRECIO UNITARIO]]</f>
        <v>0</v>
      </c>
    </row>
    <row r="25" spans="1:7" s="71" customFormat="1" x14ac:dyDescent="0.25">
      <c r="A25" s="67">
        <v>44893</v>
      </c>
      <c r="B25" s="67">
        <v>44893</v>
      </c>
      <c r="C25" s="68" t="s">
        <v>38</v>
      </c>
      <c r="D25" s="68" t="s">
        <v>39</v>
      </c>
      <c r="E25" s="69">
        <v>0</v>
      </c>
      <c r="F25" s="75">
        <v>0</v>
      </c>
      <c r="G25" s="70">
        <f>+Tabla13[[#This Row],[EXISTENCIA]]*Tabla13[[#This Row],[PRECIO UNITARIO]]</f>
        <v>0</v>
      </c>
    </row>
    <row r="26" spans="1:7" s="71" customFormat="1" x14ac:dyDescent="0.25">
      <c r="A26" s="67">
        <v>44893</v>
      </c>
      <c r="B26" s="67">
        <v>44893</v>
      </c>
      <c r="C26" s="68" t="s">
        <v>40</v>
      </c>
      <c r="D26" s="68" t="s">
        <v>41</v>
      </c>
      <c r="E26" s="69">
        <v>22</v>
      </c>
      <c r="F26" s="75">
        <v>7028.5756000000001</v>
      </c>
      <c r="G26" s="70">
        <f>+Tabla13[[#This Row],[EXISTENCIA]]*Tabla13[[#This Row],[PRECIO UNITARIO]]</f>
        <v>154628.66320000001</v>
      </c>
    </row>
    <row r="27" spans="1:7" s="71" customFormat="1" x14ac:dyDescent="0.25">
      <c r="A27" s="67">
        <v>44893</v>
      </c>
      <c r="B27" s="67">
        <v>44893</v>
      </c>
      <c r="C27" s="68" t="s">
        <v>42</v>
      </c>
      <c r="D27" s="68" t="s">
        <v>43</v>
      </c>
      <c r="E27" s="69">
        <v>15</v>
      </c>
      <c r="F27" s="75">
        <v>5224.697799999999</v>
      </c>
      <c r="G27" s="70">
        <f>+Tabla13[[#This Row],[EXISTENCIA]]*Tabla13[[#This Row],[PRECIO UNITARIO]]</f>
        <v>78370.46699999999</v>
      </c>
    </row>
    <row r="28" spans="1:7" s="71" customFormat="1" ht="30" x14ac:dyDescent="0.25">
      <c r="A28" s="72">
        <v>44995</v>
      </c>
      <c r="B28" s="72">
        <v>44995</v>
      </c>
      <c r="C28" s="73" t="s">
        <v>134</v>
      </c>
      <c r="D28" s="73" t="s">
        <v>136</v>
      </c>
      <c r="E28" s="74">
        <v>0</v>
      </c>
      <c r="F28" s="76">
        <v>0</v>
      </c>
      <c r="G28" s="70">
        <f>+Tabla13[[#This Row],[EXISTENCIA]]*Tabla13[[#This Row],[PRECIO UNITARIO]]</f>
        <v>0</v>
      </c>
    </row>
    <row r="29" spans="1:7" s="71" customFormat="1" x14ac:dyDescent="0.25">
      <c r="A29" s="72">
        <v>44995</v>
      </c>
      <c r="B29" s="72">
        <v>44995</v>
      </c>
      <c r="C29" s="73" t="s">
        <v>134</v>
      </c>
      <c r="D29" s="73" t="s">
        <v>135</v>
      </c>
      <c r="E29" s="74">
        <v>0</v>
      </c>
      <c r="F29" s="76">
        <v>0</v>
      </c>
      <c r="G29" s="70">
        <f>+Tabla13[[#This Row],[EXISTENCIA]]*Tabla13[[#This Row],[PRECIO UNITARIO]]</f>
        <v>0</v>
      </c>
    </row>
    <row r="30" spans="1:7" s="71" customFormat="1" x14ac:dyDescent="0.25">
      <c r="A30" s="72">
        <v>44893</v>
      </c>
      <c r="B30" s="72">
        <v>44893</v>
      </c>
      <c r="C30" s="73" t="s">
        <v>44</v>
      </c>
      <c r="D30" s="73" t="s">
        <v>45</v>
      </c>
      <c r="E30" s="74">
        <v>0</v>
      </c>
      <c r="F30" s="76">
        <v>0</v>
      </c>
      <c r="G30" s="70">
        <f>+Tabla13[[#This Row],[EXISTENCIA]]*Tabla13[[#This Row],[PRECIO UNITARIO]]</f>
        <v>0</v>
      </c>
    </row>
    <row r="31" spans="1:7" s="61" customFormat="1" x14ac:dyDescent="0.25">
      <c r="A31" s="57"/>
      <c r="B31" s="58"/>
      <c r="C31" s="58"/>
      <c r="D31" s="59"/>
      <c r="E31" s="59"/>
      <c r="F31" s="60" t="s">
        <v>549</v>
      </c>
      <c r="G31" s="59">
        <f>SUBTOTAL(109,Tabla13[MONTO TOTAL])</f>
        <v>1174642.4813999999</v>
      </c>
    </row>
    <row r="32" spans="1:7" s="61" customFormat="1" x14ac:dyDescent="0.25">
      <c r="A32" s="57"/>
      <c r="B32" s="58"/>
      <c r="C32" s="58"/>
      <c r="D32" s="59"/>
      <c r="E32" s="59"/>
      <c r="F32" s="59"/>
      <c r="G32" s="59"/>
    </row>
    <row r="33" spans="1:7" s="61" customFormat="1" x14ac:dyDescent="0.25">
      <c r="A33" s="57"/>
      <c r="B33" s="58"/>
      <c r="C33" s="58"/>
      <c r="D33" s="59"/>
      <c r="E33" s="59"/>
      <c r="F33" s="59"/>
      <c r="G33" s="59"/>
    </row>
    <row r="34" spans="1:7" s="61" customFormat="1" x14ac:dyDescent="0.25">
      <c r="A34" s="57"/>
      <c r="B34" s="58"/>
      <c r="C34" s="58"/>
      <c r="D34" s="59"/>
      <c r="E34" s="59"/>
      <c r="F34" s="59"/>
      <c r="G34" s="59"/>
    </row>
    <row r="35" spans="1:7" s="61" customFormat="1" x14ac:dyDescent="0.25">
      <c r="A35" s="57"/>
      <c r="B35" s="58"/>
      <c r="C35" s="58"/>
      <c r="D35" s="59"/>
      <c r="E35" s="59"/>
      <c r="F35" s="59"/>
      <c r="G35" s="59"/>
    </row>
    <row r="36" spans="1:7" s="61" customFormat="1" x14ac:dyDescent="0.25">
      <c r="A36" s="57"/>
      <c r="B36" s="57"/>
      <c r="C36" s="57"/>
      <c r="F36" s="62"/>
      <c r="G36" s="62"/>
    </row>
    <row r="37" spans="1:7" s="61" customFormat="1" x14ac:dyDescent="0.25">
      <c r="E37" s="62"/>
      <c r="F37" s="62"/>
    </row>
    <row r="38" spans="1:7" s="61" customFormat="1" x14ac:dyDescent="0.25">
      <c r="B38" s="104" t="s">
        <v>550</v>
      </c>
      <c r="C38" s="104"/>
      <c r="D38" s="63"/>
      <c r="E38" s="104" t="s">
        <v>551</v>
      </c>
      <c r="F38" s="104"/>
    </row>
    <row r="39" spans="1:7" s="61" customFormat="1" ht="34.5" customHeight="1" x14ac:dyDescent="0.25">
      <c r="A39" s="64"/>
      <c r="B39" s="105" t="s">
        <v>552</v>
      </c>
      <c r="C39" s="105"/>
      <c r="D39" s="65"/>
      <c r="E39" s="103" t="s">
        <v>553</v>
      </c>
      <c r="F39" s="103"/>
    </row>
    <row r="40" spans="1:7" s="61" customFormat="1" x14ac:dyDescent="0.25">
      <c r="E40" s="62"/>
      <c r="F40" s="62"/>
    </row>
  </sheetData>
  <mergeCells count="7">
    <mergeCell ref="B38:C38"/>
    <mergeCell ref="E38:F38"/>
    <mergeCell ref="B39:C39"/>
    <mergeCell ref="E39:F39"/>
    <mergeCell ref="A3:G3"/>
    <mergeCell ref="A4:G4"/>
    <mergeCell ref="A5:G5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EL179"/>
  <sheetViews>
    <sheetView showGridLines="0" topLeftCell="A98" workbookViewId="0">
      <selection activeCell="I109" sqref="I109"/>
    </sheetView>
  </sheetViews>
  <sheetFormatPr baseColWidth="10" defaultColWidth="11" defaultRowHeight="15" x14ac:dyDescent="0.25"/>
  <cols>
    <col min="1" max="1" width="14.75" style="6" customWidth="1"/>
    <col min="2" max="2" width="14.125" style="6" customWidth="1"/>
    <col min="3" max="3" width="17.625" style="6" customWidth="1"/>
    <col min="4" max="4" width="41.5" style="6" customWidth="1"/>
    <col min="5" max="5" width="16.625" style="6" bestFit="1" customWidth="1"/>
    <col min="6" max="6" width="16.625" style="7" customWidth="1"/>
    <col min="7" max="7" width="14.625" style="8" bestFit="1" customWidth="1"/>
    <col min="8" max="16384" width="11" style="6"/>
  </cols>
  <sheetData>
    <row r="3" spans="1:142" s="5" customFormat="1" x14ac:dyDescent="0.25">
      <c r="A3" s="103" t="s">
        <v>554</v>
      </c>
      <c r="B3" s="103"/>
      <c r="C3" s="103"/>
      <c r="D3" s="103"/>
      <c r="E3" s="103"/>
      <c r="F3" s="103"/>
      <c r="G3" s="103"/>
    </row>
    <row r="4" spans="1:142" s="5" customFormat="1" x14ac:dyDescent="0.25">
      <c r="A4" s="103" t="s">
        <v>559</v>
      </c>
      <c r="B4" s="103"/>
      <c r="C4" s="103"/>
      <c r="D4" s="103"/>
      <c r="E4" s="103"/>
      <c r="F4" s="103"/>
      <c r="G4" s="103"/>
    </row>
    <row r="5" spans="1:142" s="5" customFormat="1" x14ac:dyDescent="0.25">
      <c r="A5" s="103" t="s">
        <v>531</v>
      </c>
      <c r="B5" s="103"/>
      <c r="C5" s="103"/>
      <c r="D5" s="103"/>
      <c r="E5" s="103"/>
      <c r="F5" s="103"/>
      <c r="G5" s="103"/>
    </row>
    <row r="8" spans="1:142" ht="30" x14ac:dyDescent="0.25">
      <c r="A8" s="9" t="s">
        <v>0</v>
      </c>
      <c r="B8" s="10" t="s">
        <v>548</v>
      </c>
      <c r="C8" s="11" t="s">
        <v>1</v>
      </c>
      <c r="D8" s="9" t="s">
        <v>2</v>
      </c>
      <c r="E8" s="12" t="s">
        <v>3</v>
      </c>
      <c r="F8" s="13" t="s">
        <v>4</v>
      </c>
      <c r="G8" s="13" t="s">
        <v>5</v>
      </c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</row>
    <row r="9" spans="1:142" s="20" customFormat="1" ht="30" x14ac:dyDescent="0.25">
      <c r="A9" s="35">
        <v>44713</v>
      </c>
      <c r="B9" s="35">
        <v>44713</v>
      </c>
      <c r="C9" s="16">
        <v>285</v>
      </c>
      <c r="D9" s="17" t="s">
        <v>145</v>
      </c>
      <c r="E9" s="18">
        <v>116</v>
      </c>
      <c r="F9" s="18">
        <v>371.7</v>
      </c>
      <c r="G9" s="19">
        <f>+E9*F9</f>
        <v>43117.2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</row>
    <row r="10" spans="1:142" s="20" customFormat="1" x14ac:dyDescent="0.25">
      <c r="A10" s="15">
        <v>44910</v>
      </c>
      <c r="B10" s="15">
        <v>44910</v>
      </c>
      <c r="C10" s="16" t="s">
        <v>540</v>
      </c>
      <c r="D10" s="17" t="s">
        <v>541</v>
      </c>
      <c r="E10" s="18">
        <v>25</v>
      </c>
      <c r="F10" s="18">
        <v>330.4</v>
      </c>
      <c r="G10" s="19">
        <f t="shared" ref="G10:G73" si="0">+E10*F10</f>
        <v>8260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</row>
    <row r="11" spans="1:142" s="20" customFormat="1" ht="30" x14ac:dyDescent="0.25">
      <c r="A11" s="35">
        <v>44910</v>
      </c>
      <c r="B11" s="35">
        <v>44910</v>
      </c>
      <c r="C11" s="16">
        <v>286</v>
      </c>
      <c r="D11" s="17" t="s">
        <v>542</v>
      </c>
      <c r="E11" s="18">
        <v>40</v>
      </c>
      <c r="F11" s="18">
        <v>330.4</v>
      </c>
      <c r="G11" s="19">
        <f t="shared" si="0"/>
        <v>13216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</row>
    <row r="12" spans="1:142" s="20" customFormat="1" x14ac:dyDescent="0.25">
      <c r="A12" s="15">
        <v>44910</v>
      </c>
      <c r="B12" s="15">
        <v>44910</v>
      </c>
      <c r="C12" s="16" t="s">
        <v>544</v>
      </c>
      <c r="D12" s="17" t="s">
        <v>543</v>
      </c>
      <c r="E12" s="18"/>
      <c r="F12" s="18">
        <v>0</v>
      </c>
      <c r="G12" s="19">
        <f t="shared" si="0"/>
        <v>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</row>
    <row r="13" spans="1:142" s="20" customFormat="1" x14ac:dyDescent="0.25">
      <c r="A13" s="35">
        <v>44916</v>
      </c>
      <c r="B13" s="35">
        <v>44916</v>
      </c>
      <c r="C13" s="16">
        <v>287</v>
      </c>
      <c r="D13" s="17" t="s">
        <v>254</v>
      </c>
      <c r="E13" s="18">
        <v>265</v>
      </c>
      <c r="F13" s="18">
        <v>371.7</v>
      </c>
      <c r="G13" s="19">
        <f t="shared" si="0"/>
        <v>98500.5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</row>
    <row r="14" spans="1:142" s="20" customFormat="1" x14ac:dyDescent="0.25">
      <c r="A14" s="15">
        <v>44910</v>
      </c>
      <c r="B14" s="15">
        <v>44910</v>
      </c>
      <c r="C14" s="16">
        <v>289</v>
      </c>
      <c r="D14" s="17" t="s">
        <v>146</v>
      </c>
      <c r="E14" s="18">
        <v>37</v>
      </c>
      <c r="F14" s="18">
        <v>234.76099999999997</v>
      </c>
      <c r="G14" s="19">
        <f t="shared" si="0"/>
        <v>8686.1569999999992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</row>
    <row r="15" spans="1:142" s="20" customFormat="1" x14ac:dyDescent="0.25">
      <c r="A15" s="35">
        <v>44687</v>
      </c>
      <c r="B15" s="35">
        <v>44687</v>
      </c>
      <c r="C15" s="16">
        <v>290</v>
      </c>
      <c r="D15" s="17" t="s">
        <v>147</v>
      </c>
      <c r="E15" s="18">
        <v>43</v>
      </c>
      <c r="F15" s="18">
        <v>178.34053488372092</v>
      </c>
      <c r="G15" s="19">
        <f t="shared" si="0"/>
        <v>7668.643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</row>
    <row r="16" spans="1:142" s="20" customFormat="1" x14ac:dyDescent="0.25">
      <c r="A16" s="15">
        <v>44687</v>
      </c>
      <c r="B16" s="15">
        <v>44687</v>
      </c>
      <c r="C16" s="16">
        <v>291</v>
      </c>
      <c r="D16" s="17" t="s">
        <v>148</v>
      </c>
      <c r="E16" s="18">
        <v>8</v>
      </c>
      <c r="F16" s="18">
        <v>236</v>
      </c>
      <c r="G16" s="19">
        <f t="shared" si="0"/>
        <v>1888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</row>
    <row r="17" spans="1:142" s="14" customFormat="1" x14ac:dyDescent="0.25">
      <c r="A17" s="35">
        <v>44363</v>
      </c>
      <c r="B17" s="35">
        <v>44363</v>
      </c>
      <c r="C17" s="16">
        <v>292</v>
      </c>
      <c r="D17" s="17" t="s">
        <v>149</v>
      </c>
      <c r="E17" s="18">
        <v>20</v>
      </c>
      <c r="F17" s="18">
        <v>280.08763199999999</v>
      </c>
      <c r="G17" s="19">
        <f t="shared" si="0"/>
        <v>5601.7526399999997</v>
      </c>
    </row>
    <row r="18" spans="1:142" s="20" customFormat="1" x14ac:dyDescent="0.25">
      <c r="A18" s="15">
        <v>44910</v>
      </c>
      <c r="B18" s="15">
        <v>44910</v>
      </c>
      <c r="C18" s="16">
        <v>293</v>
      </c>
      <c r="D18" s="17" t="s">
        <v>150</v>
      </c>
      <c r="E18" s="18">
        <v>0</v>
      </c>
      <c r="F18" s="18">
        <v>0</v>
      </c>
      <c r="G18" s="19">
        <f t="shared" si="0"/>
        <v>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</row>
    <row r="19" spans="1:142" s="20" customFormat="1" x14ac:dyDescent="0.25">
      <c r="A19" s="35">
        <v>44910</v>
      </c>
      <c r="B19" s="35">
        <v>44910</v>
      </c>
      <c r="C19" s="16">
        <v>295</v>
      </c>
      <c r="D19" s="17" t="s">
        <v>151</v>
      </c>
      <c r="E19" s="18">
        <v>40</v>
      </c>
      <c r="F19" s="18">
        <v>53.1</v>
      </c>
      <c r="G19" s="19">
        <f t="shared" si="0"/>
        <v>2124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</row>
    <row r="20" spans="1:142" s="20" customFormat="1" x14ac:dyDescent="0.25">
      <c r="A20" s="15">
        <v>44910</v>
      </c>
      <c r="B20" s="15">
        <v>44910</v>
      </c>
      <c r="C20" s="16">
        <v>296</v>
      </c>
      <c r="D20" s="17" t="s">
        <v>152</v>
      </c>
      <c r="E20" s="18">
        <v>1</v>
      </c>
      <c r="F20" s="18">
        <v>340</v>
      </c>
      <c r="G20" s="19">
        <f t="shared" si="0"/>
        <v>340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</row>
    <row r="21" spans="1:142" s="20" customFormat="1" x14ac:dyDescent="0.25">
      <c r="A21" s="35">
        <v>44910</v>
      </c>
      <c r="B21" s="35">
        <v>44910</v>
      </c>
      <c r="C21" s="16">
        <v>297</v>
      </c>
      <c r="D21" s="17" t="s">
        <v>153</v>
      </c>
      <c r="E21" s="18">
        <v>2</v>
      </c>
      <c r="F21" s="18">
        <v>456</v>
      </c>
      <c r="G21" s="19">
        <f t="shared" si="0"/>
        <v>912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</row>
    <row r="22" spans="1:142" s="20" customFormat="1" ht="30" x14ac:dyDescent="0.25">
      <c r="A22" s="15">
        <v>44910</v>
      </c>
      <c r="B22" s="15">
        <v>44910</v>
      </c>
      <c r="C22" s="16">
        <v>299</v>
      </c>
      <c r="D22" s="17" t="s">
        <v>154</v>
      </c>
      <c r="E22" s="18">
        <v>8</v>
      </c>
      <c r="F22" s="18">
        <v>100.3</v>
      </c>
      <c r="G22" s="19">
        <f t="shared" si="0"/>
        <v>802.4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</row>
    <row r="23" spans="1:142" x14ac:dyDescent="0.25">
      <c r="A23" s="35">
        <v>44910</v>
      </c>
      <c r="B23" s="35">
        <v>44910</v>
      </c>
      <c r="C23" s="16">
        <v>300</v>
      </c>
      <c r="D23" s="17" t="s">
        <v>155</v>
      </c>
      <c r="E23" s="18">
        <v>6</v>
      </c>
      <c r="F23" s="18">
        <v>535</v>
      </c>
      <c r="G23" s="19">
        <f t="shared" si="0"/>
        <v>3210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</row>
    <row r="24" spans="1:142" x14ac:dyDescent="0.25">
      <c r="A24" s="15">
        <v>44910</v>
      </c>
      <c r="B24" s="15">
        <v>44910</v>
      </c>
      <c r="C24" s="16">
        <v>301</v>
      </c>
      <c r="D24" s="17" t="s">
        <v>156</v>
      </c>
      <c r="E24" s="18">
        <v>4</v>
      </c>
      <c r="F24" s="18">
        <v>535</v>
      </c>
      <c r="G24" s="19">
        <f t="shared" si="0"/>
        <v>2140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</row>
    <row r="25" spans="1:142" x14ac:dyDescent="0.25">
      <c r="A25" s="35">
        <v>44712</v>
      </c>
      <c r="B25" s="35">
        <v>44712</v>
      </c>
      <c r="C25" s="16">
        <v>302</v>
      </c>
      <c r="D25" s="17" t="s">
        <v>157</v>
      </c>
      <c r="E25" s="18">
        <v>1</v>
      </c>
      <c r="F25" s="18">
        <v>535</v>
      </c>
      <c r="G25" s="19">
        <f t="shared" si="0"/>
        <v>535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</row>
    <row r="26" spans="1:142" s="20" customFormat="1" ht="15" customHeight="1" x14ac:dyDescent="0.25">
      <c r="A26" s="15">
        <v>44910</v>
      </c>
      <c r="B26" s="15">
        <v>44910</v>
      </c>
      <c r="C26" s="16">
        <v>303</v>
      </c>
      <c r="D26" s="17" t="s">
        <v>158</v>
      </c>
      <c r="E26" s="18">
        <v>11</v>
      </c>
      <c r="F26" s="18">
        <v>20.649999999999988</v>
      </c>
      <c r="G26" s="19">
        <f t="shared" si="0"/>
        <v>227.14999999999986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</row>
    <row r="27" spans="1:142" s="20" customFormat="1" x14ac:dyDescent="0.25">
      <c r="A27" s="35">
        <v>44910</v>
      </c>
      <c r="B27" s="35">
        <v>44910</v>
      </c>
      <c r="C27" s="16">
        <v>304</v>
      </c>
      <c r="D27" s="17" t="s">
        <v>159</v>
      </c>
      <c r="E27" s="18">
        <v>48</v>
      </c>
      <c r="F27" s="18">
        <v>9.9710000000000001</v>
      </c>
      <c r="G27" s="19">
        <f t="shared" si="0"/>
        <v>478.608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</row>
    <row r="28" spans="1:142" s="20" customFormat="1" x14ac:dyDescent="0.25">
      <c r="A28" s="15">
        <v>44715</v>
      </c>
      <c r="B28" s="15">
        <v>44715</v>
      </c>
      <c r="C28" s="16">
        <v>305</v>
      </c>
      <c r="D28" s="17" t="s">
        <v>160</v>
      </c>
      <c r="E28" s="18">
        <v>27</v>
      </c>
      <c r="F28" s="18">
        <v>16.213200000000004</v>
      </c>
      <c r="G28" s="19">
        <f t="shared" si="0"/>
        <v>437.7564000000001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</row>
    <row r="29" spans="1:142" s="20" customFormat="1" x14ac:dyDescent="0.25">
      <c r="A29" s="35">
        <v>44715</v>
      </c>
      <c r="B29" s="35">
        <v>44715</v>
      </c>
      <c r="C29" s="16">
        <v>307</v>
      </c>
      <c r="D29" s="17" t="s">
        <v>161</v>
      </c>
      <c r="E29" s="18">
        <v>9</v>
      </c>
      <c r="F29" s="18">
        <v>15.109244444444458</v>
      </c>
      <c r="G29" s="19">
        <f t="shared" si="0"/>
        <v>135.98320000000012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</row>
    <row r="30" spans="1:142" s="20" customFormat="1" x14ac:dyDescent="0.25">
      <c r="A30" s="15">
        <v>44715</v>
      </c>
      <c r="B30" s="15">
        <v>44715</v>
      </c>
      <c r="C30" s="16">
        <v>308</v>
      </c>
      <c r="D30" s="17" t="s">
        <v>162</v>
      </c>
      <c r="E30" s="18">
        <v>0</v>
      </c>
      <c r="F30" s="18">
        <v>0</v>
      </c>
      <c r="G30" s="19">
        <f t="shared" si="0"/>
        <v>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</row>
    <row r="31" spans="1:142" x14ac:dyDescent="0.25">
      <c r="A31" s="35">
        <v>44910</v>
      </c>
      <c r="B31" s="35">
        <v>44910</v>
      </c>
      <c r="C31" s="16">
        <v>309</v>
      </c>
      <c r="D31" s="17" t="s">
        <v>163</v>
      </c>
      <c r="E31" s="18">
        <v>19</v>
      </c>
      <c r="F31" s="18">
        <v>88.137305263157842</v>
      </c>
      <c r="G31" s="19">
        <f t="shared" si="0"/>
        <v>1674.6087999999991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</row>
    <row r="32" spans="1:142" x14ac:dyDescent="0.25">
      <c r="A32" s="15">
        <v>44712</v>
      </c>
      <c r="B32" s="15">
        <v>44712</v>
      </c>
      <c r="C32" s="16">
        <v>310</v>
      </c>
      <c r="D32" s="17" t="s">
        <v>164</v>
      </c>
      <c r="E32" s="18">
        <v>13</v>
      </c>
      <c r="F32" s="18">
        <v>334.94999999999993</v>
      </c>
      <c r="G32" s="19">
        <f t="shared" si="0"/>
        <v>4354.3499999999995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</row>
    <row r="33" spans="1:142" x14ac:dyDescent="0.25">
      <c r="A33" s="35">
        <v>44712</v>
      </c>
      <c r="B33" s="35">
        <v>44712</v>
      </c>
      <c r="C33" s="16">
        <v>313</v>
      </c>
      <c r="D33" s="17" t="s">
        <v>165</v>
      </c>
      <c r="E33" s="18">
        <v>22</v>
      </c>
      <c r="F33" s="18">
        <v>67.774909090909091</v>
      </c>
      <c r="G33" s="19">
        <f t="shared" si="0"/>
        <v>1491.048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</row>
    <row r="34" spans="1:142" s="20" customFormat="1" x14ac:dyDescent="0.25">
      <c r="A34" s="15">
        <v>44712</v>
      </c>
      <c r="B34" s="15">
        <v>44712</v>
      </c>
      <c r="C34" s="16">
        <v>314</v>
      </c>
      <c r="D34" s="17" t="s">
        <v>166</v>
      </c>
      <c r="E34" s="18">
        <v>3</v>
      </c>
      <c r="F34" s="18">
        <v>2124</v>
      </c>
      <c r="G34" s="19">
        <f t="shared" si="0"/>
        <v>6372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</row>
    <row r="35" spans="1:142" s="20" customFormat="1" x14ac:dyDescent="0.25">
      <c r="A35" s="35">
        <v>44712</v>
      </c>
      <c r="B35" s="35">
        <v>44712</v>
      </c>
      <c r="C35" s="16">
        <v>315</v>
      </c>
      <c r="D35" s="17" t="s">
        <v>167</v>
      </c>
      <c r="E35" s="18">
        <v>6</v>
      </c>
      <c r="F35" s="18">
        <v>112.96336666666639</v>
      </c>
      <c r="G35" s="19">
        <f t="shared" si="0"/>
        <v>677.78019999999833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</row>
    <row r="36" spans="1:142" s="20" customFormat="1" x14ac:dyDescent="0.25">
      <c r="A36" s="15">
        <v>44712</v>
      </c>
      <c r="B36" s="15">
        <v>44712</v>
      </c>
      <c r="C36" s="16">
        <v>316</v>
      </c>
      <c r="D36" s="17" t="s">
        <v>168</v>
      </c>
      <c r="E36" s="18">
        <v>6</v>
      </c>
      <c r="F36" s="18">
        <v>1150.8933333333334</v>
      </c>
      <c r="G36" s="19">
        <f t="shared" si="0"/>
        <v>6905.3600000000006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</row>
    <row r="37" spans="1:142" x14ac:dyDescent="0.25">
      <c r="A37" s="35">
        <v>44712</v>
      </c>
      <c r="B37" s="35">
        <v>44712</v>
      </c>
      <c r="C37" s="16">
        <v>317</v>
      </c>
      <c r="D37" s="17" t="s">
        <v>169</v>
      </c>
      <c r="E37" s="18">
        <v>7</v>
      </c>
      <c r="F37" s="18">
        <v>53.1</v>
      </c>
      <c r="G37" s="19">
        <f t="shared" si="0"/>
        <v>371.7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</row>
    <row r="38" spans="1:142" x14ac:dyDescent="0.25">
      <c r="A38" s="15">
        <v>44712</v>
      </c>
      <c r="B38" s="15">
        <v>44712</v>
      </c>
      <c r="C38" s="16">
        <v>318</v>
      </c>
      <c r="D38" s="17" t="s">
        <v>170</v>
      </c>
      <c r="E38" s="18">
        <v>30</v>
      </c>
      <c r="F38" s="18">
        <v>145.25799999999998</v>
      </c>
      <c r="G38" s="19">
        <f t="shared" si="0"/>
        <v>4357.74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</row>
    <row r="39" spans="1:142" s="20" customFormat="1" x14ac:dyDescent="0.25">
      <c r="A39" s="35">
        <v>44713</v>
      </c>
      <c r="B39" s="35">
        <v>44713</v>
      </c>
      <c r="C39" s="16">
        <v>319</v>
      </c>
      <c r="D39" s="17" t="s">
        <v>171</v>
      </c>
      <c r="E39" s="18">
        <v>34</v>
      </c>
      <c r="F39" s="18">
        <v>145.15180000000001</v>
      </c>
      <c r="G39" s="19">
        <f t="shared" si="0"/>
        <v>4935.1612000000005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</row>
    <row r="40" spans="1:142" s="20" customFormat="1" x14ac:dyDescent="0.25">
      <c r="A40" s="15">
        <v>44712</v>
      </c>
      <c r="B40" s="15">
        <v>44712</v>
      </c>
      <c r="C40" s="16">
        <v>321</v>
      </c>
      <c r="D40" s="17" t="s">
        <v>172</v>
      </c>
      <c r="E40" s="18">
        <v>36</v>
      </c>
      <c r="F40" s="18">
        <v>464.44799999999992</v>
      </c>
      <c r="G40" s="19">
        <f t="shared" si="0"/>
        <v>16720.127999999997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</row>
    <row r="41" spans="1:142" s="20" customFormat="1" x14ac:dyDescent="0.25">
      <c r="A41" s="35">
        <v>44718</v>
      </c>
      <c r="B41" s="35">
        <v>44718</v>
      </c>
      <c r="C41" s="16">
        <v>322</v>
      </c>
      <c r="D41" s="17" t="s">
        <v>173</v>
      </c>
      <c r="E41" s="18">
        <v>6</v>
      </c>
      <c r="F41" s="18">
        <v>339.74560000000019</v>
      </c>
      <c r="G41" s="19">
        <f t="shared" si="0"/>
        <v>2038.4736000000012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</row>
    <row r="42" spans="1:142" s="20" customFormat="1" x14ac:dyDescent="0.25">
      <c r="A42" s="15">
        <v>44715</v>
      </c>
      <c r="B42" s="15">
        <v>44715</v>
      </c>
      <c r="C42" s="16">
        <v>323</v>
      </c>
      <c r="D42" s="17" t="s">
        <v>174</v>
      </c>
      <c r="E42" s="18">
        <v>6</v>
      </c>
      <c r="F42" s="18">
        <v>101.00799999999997</v>
      </c>
      <c r="G42" s="19">
        <f t="shared" si="0"/>
        <v>606.04799999999977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</row>
    <row r="43" spans="1:142" s="20" customFormat="1" x14ac:dyDescent="0.25">
      <c r="A43" s="35">
        <v>44910</v>
      </c>
      <c r="B43" s="35">
        <v>44910</v>
      </c>
      <c r="C43" s="16">
        <v>324</v>
      </c>
      <c r="D43" s="17" t="s">
        <v>175</v>
      </c>
      <c r="E43" s="18">
        <v>10</v>
      </c>
      <c r="F43" s="18">
        <v>480</v>
      </c>
      <c r="G43" s="19">
        <f t="shared" si="0"/>
        <v>4800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</row>
    <row r="44" spans="1:142" s="20" customFormat="1" x14ac:dyDescent="0.25">
      <c r="A44" s="15">
        <v>44910</v>
      </c>
      <c r="B44" s="15">
        <v>44910</v>
      </c>
      <c r="C44" s="16">
        <v>325</v>
      </c>
      <c r="D44" s="17" t="s">
        <v>176</v>
      </c>
      <c r="E44" s="18">
        <v>42</v>
      </c>
      <c r="F44" s="18">
        <v>57.017600000000002</v>
      </c>
      <c r="G44" s="19">
        <f t="shared" si="0"/>
        <v>2394.7392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</row>
    <row r="45" spans="1:142" s="20" customFormat="1" x14ac:dyDescent="0.25">
      <c r="A45" s="35">
        <v>44910</v>
      </c>
      <c r="B45" s="35">
        <v>44910</v>
      </c>
      <c r="C45" s="16">
        <v>326</v>
      </c>
      <c r="D45" s="17" t="s">
        <v>177</v>
      </c>
      <c r="E45" s="18">
        <v>31</v>
      </c>
      <c r="F45" s="18">
        <v>82.767483870967723</v>
      </c>
      <c r="G45" s="19">
        <f t="shared" si="0"/>
        <v>2565.7919999999995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</row>
    <row r="46" spans="1:142" s="20" customFormat="1" x14ac:dyDescent="0.25">
      <c r="A46" s="15">
        <v>44910</v>
      </c>
      <c r="B46" s="15">
        <v>44910</v>
      </c>
      <c r="C46" s="16">
        <v>327</v>
      </c>
      <c r="D46" s="17" t="s">
        <v>178</v>
      </c>
      <c r="E46" s="18">
        <v>4</v>
      </c>
      <c r="F46" s="18">
        <v>85.53</v>
      </c>
      <c r="G46" s="19">
        <f t="shared" si="0"/>
        <v>342.12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</row>
    <row r="47" spans="1:142" x14ac:dyDescent="0.25">
      <c r="A47" s="35">
        <v>44910</v>
      </c>
      <c r="B47" s="35">
        <v>44910</v>
      </c>
      <c r="C47" s="16">
        <v>329</v>
      </c>
      <c r="D47" s="17" t="s">
        <v>179</v>
      </c>
      <c r="E47" s="18">
        <v>18</v>
      </c>
      <c r="F47" s="18">
        <v>170.93742222222221</v>
      </c>
      <c r="G47" s="19">
        <f t="shared" si="0"/>
        <v>3076.8735999999999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</row>
    <row r="48" spans="1:142" ht="15" customHeight="1" x14ac:dyDescent="0.25">
      <c r="A48" s="15">
        <v>44910</v>
      </c>
      <c r="B48" s="15">
        <v>44910</v>
      </c>
      <c r="C48" s="16">
        <v>330</v>
      </c>
      <c r="D48" s="17" t="s">
        <v>180</v>
      </c>
      <c r="E48" s="18">
        <v>49</v>
      </c>
      <c r="F48" s="18">
        <v>106.2</v>
      </c>
      <c r="G48" s="19">
        <f t="shared" si="0"/>
        <v>5203.8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</row>
    <row r="49" spans="1:142" ht="15" customHeight="1" x14ac:dyDescent="0.25">
      <c r="A49" s="35">
        <v>44910</v>
      </c>
      <c r="B49" s="35">
        <v>44910</v>
      </c>
      <c r="C49" s="16">
        <v>334</v>
      </c>
      <c r="D49" s="17" t="s">
        <v>181</v>
      </c>
      <c r="E49" s="18">
        <v>18</v>
      </c>
      <c r="F49" s="18">
        <v>218.3</v>
      </c>
      <c r="G49" s="19">
        <f t="shared" si="0"/>
        <v>3929.4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</row>
    <row r="50" spans="1:142" x14ac:dyDescent="0.25">
      <c r="A50" s="15">
        <v>44910</v>
      </c>
      <c r="B50" s="15">
        <v>44910</v>
      </c>
      <c r="C50" s="16">
        <v>335</v>
      </c>
      <c r="D50" s="17" t="s">
        <v>182</v>
      </c>
      <c r="E50" s="18">
        <v>35</v>
      </c>
      <c r="F50" s="18">
        <v>112.1</v>
      </c>
      <c r="G50" s="19">
        <f t="shared" si="0"/>
        <v>3923.5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</row>
    <row r="51" spans="1:142" s="20" customFormat="1" x14ac:dyDescent="0.25">
      <c r="A51" s="35">
        <v>44910</v>
      </c>
      <c r="B51" s="35">
        <v>44910</v>
      </c>
      <c r="C51" s="16">
        <v>336</v>
      </c>
      <c r="D51" s="17" t="s">
        <v>183</v>
      </c>
      <c r="E51" s="18">
        <v>13</v>
      </c>
      <c r="F51" s="18">
        <v>227.14546153846157</v>
      </c>
      <c r="G51" s="19">
        <f t="shared" si="0"/>
        <v>2952.8910000000005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</row>
    <row r="52" spans="1:142" x14ac:dyDescent="0.25">
      <c r="A52" s="15">
        <v>44910</v>
      </c>
      <c r="B52" s="15">
        <v>44910</v>
      </c>
      <c r="C52" s="16">
        <v>337</v>
      </c>
      <c r="D52" s="17" t="s">
        <v>184</v>
      </c>
      <c r="E52" s="18">
        <v>2</v>
      </c>
      <c r="F52" s="18">
        <v>0</v>
      </c>
      <c r="G52" s="19">
        <f t="shared" si="0"/>
        <v>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</row>
    <row r="53" spans="1:142" ht="30" x14ac:dyDescent="0.25">
      <c r="A53" s="35">
        <v>44715</v>
      </c>
      <c r="B53" s="35">
        <v>44715</v>
      </c>
      <c r="C53" s="16">
        <v>338</v>
      </c>
      <c r="D53" s="17" t="s">
        <v>538</v>
      </c>
      <c r="E53" s="18">
        <v>30</v>
      </c>
      <c r="F53" s="18">
        <v>324.5</v>
      </c>
      <c r="G53" s="19">
        <f t="shared" si="0"/>
        <v>9735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</row>
    <row r="54" spans="1:142" s="20" customFormat="1" x14ac:dyDescent="0.25">
      <c r="A54" s="15">
        <v>44715</v>
      </c>
      <c r="B54" s="15">
        <v>44715</v>
      </c>
      <c r="C54" s="16">
        <v>340</v>
      </c>
      <c r="D54" s="17" t="s">
        <v>185</v>
      </c>
      <c r="E54" s="18">
        <v>34</v>
      </c>
      <c r="F54" s="18">
        <v>482.1764705882353</v>
      </c>
      <c r="G54" s="19">
        <f t="shared" si="0"/>
        <v>16394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</row>
    <row r="55" spans="1:142" x14ac:dyDescent="0.25">
      <c r="A55" s="35">
        <v>44712</v>
      </c>
      <c r="B55" s="35">
        <v>44712</v>
      </c>
      <c r="C55" s="16">
        <v>341</v>
      </c>
      <c r="D55" s="17" t="s">
        <v>186</v>
      </c>
      <c r="E55" s="18">
        <v>0</v>
      </c>
      <c r="F55" s="18">
        <v>0</v>
      </c>
      <c r="G55" s="19">
        <f t="shared" si="0"/>
        <v>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</row>
    <row r="56" spans="1:142" x14ac:dyDescent="0.25">
      <c r="A56" s="15">
        <v>44910</v>
      </c>
      <c r="B56" s="15">
        <v>44910</v>
      </c>
      <c r="C56" s="16">
        <v>342</v>
      </c>
      <c r="D56" s="17" t="s">
        <v>187</v>
      </c>
      <c r="E56" s="18">
        <v>2</v>
      </c>
      <c r="F56" s="18">
        <v>350</v>
      </c>
      <c r="G56" s="19">
        <f t="shared" si="0"/>
        <v>700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</row>
    <row r="57" spans="1:142" x14ac:dyDescent="0.25">
      <c r="A57" s="35">
        <v>44718</v>
      </c>
      <c r="B57" s="35">
        <v>44718</v>
      </c>
      <c r="C57" s="16">
        <v>345</v>
      </c>
      <c r="D57" s="17" t="s">
        <v>188</v>
      </c>
      <c r="E57" s="18">
        <v>14</v>
      </c>
      <c r="F57" s="18">
        <v>0</v>
      </c>
      <c r="G57" s="19">
        <f t="shared" si="0"/>
        <v>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</row>
    <row r="58" spans="1:142" s="20" customFormat="1" x14ac:dyDescent="0.25">
      <c r="A58" s="15">
        <v>44715</v>
      </c>
      <c r="B58" s="15">
        <v>44715</v>
      </c>
      <c r="C58" s="16">
        <v>349</v>
      </c>
      <c r="D58" s="17" t="s">
        <v>191</v>
      </c>
      <c r="E58" s="18">
        <v>50</v>
      </c>
      <c r="F58" s="18">
        <v>742.22</v>
      </c>
      <c r="G58" s="19">
        <f t="shared" si="0"/>
        <v>37111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</row>
    <row r="59" spans="1:142" s="20" customFormat="1" x14ac:dyDescent="0.25">
      <c r="A59" s="35">
        <v>44910</v>
      </c>
      <c r="B59" s="35">
        <v>44910</v>
      </c>
      <c r="C59" s="16">
        <v>417</v>
      </c>
      <c r="D59" s="17" t="s">
        <v>220</v>
      </c>
      <c r="E59" s="18">
        <v>38</v>
      </c>
      <c r="F59" s="18">
        <v>938.1</v>
      </c>
      <c r="G59" s="19">
        <f t="shared" si="0"/>
        <v>35647.800000000003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</row>
    <row r="60" spans="1:142" s="20" customFormat="1" x14ac:dyDescent="0.25">
      <c r="A60" s="15">
        <v>44910</v>
      </c>
      <c r="B60" s="15">
        <v>44910</v>
      </c>
      <c r="C60" s="16">
        <v>348</v>
      </c>
      <c r="D60" s="17" t="s">
        <v>190</v>
      </c>
      <c r="E60" s="18">
        <v>533</v>
      </c>
      <c r="F60" s="18">
        <v>879.1</v>
      </c>
      <c r="G60" s="19">
        <f t="shared" si="0"/>
        <v>468560.3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</row>
    <row r="61" spans="1:142" s="20" customFormat="1" x14ac:dyDescent="0.25">
      <c r="A61" s="35">
        <v>44910</v>
      </c>
      <c r="B61" s="35">
        <v>44910</v>
      </c>
      <c r="C61" s="16">
        <v>347</v>
      </c>
      <c r="D61" s="17" t="s">
        <v>539</v>
      </c>
      <c r="E61" s="18">
        <v>19</v>
      </c>
      <c r="F61" s="18">
        <v>938.1</v>
      </c>
      <c r="G61" s="19">
        <f t="shared" si="0"/>
        <v>17823.900000000001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</row>
    <row r="62" spans="1:142" x14ac:dyDescent="0.25">
      <c r="A62" s="15">
        <v>44910</v>
      </c>
      <c r="B62" s="15">
        <v>44910</v>
      </c>
      <c r="C62" s="16">
        <v>351</v>
      </c>
      <c r="D62" s="17" t="s">
        <v>192</v>
      </c>
      <c r="E62" s="18">
        <v>15</v>
      </c>
      <c r="F62" s="18">
        <v>47.2</v>
      </c>
      <c r="G62" s="19">
        <f t="shared" si="0"/>
        <v>708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</row>
    <row r="63" spans="1:142" x14ac:dyDescent="0.25">
      <c r="A63" s="35">
        <v>44910</v>
      </c>
      <c r="B63" s="35">
        <v>44910</v>
      </c>
      <c r="C63" s="16">
        <v>353</v>
      </c>
      <c r="D63" s="17" t="s">
        <v>193</v>
      </c>
      <c r="E63" s="18">
        <v>3</v>
      </c>
      <c r="F63" s="18">
        <v>265.5</v>
      </c>
      <c r="G63" s="19">
        <f t="shared" si="0"/>
        <v>796.5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</row>
    <row r="64" spans="1:142" x14ac:dyDescent="0.25">
      <c r="A64" s="15">
        <v>44910</v>
      </c>
      <c r="B64" s="15">
        <v>44910</v>
      </c>
      <c r="C64" s="16">
        <v>355</v>
      </c>
      <c r="D64" s="17" t="s">
        <v>194</v>
      </c>
      <c r="E64" s="18">
        <v>2</v>
      </c>
      <c r="F64" s="18">
        <v>0</v>
      </c>
      <c r="G64" s="19">
        <f t="shared" si="0"/>
        <v>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</row>
    <row r="65" spans="1:142" x14ac:dyDescent="0.25">
      <c r="A65" s="35">
        <v>44910</v>
      </c>
      <c r="B65" s="35">
        <v>44910</v>
      </c>
      <c r="C65" s="16">
        <v>355</v>
      </c>
      <c r="D65" s="17" t="s">
        <v>194</v>
      </c>
      <c r="E65" s="18">
        <v>2</v>
      </c>
      <c r="F65" s="18">
        <v>0</v>
      </c>
      <c r="G65" s="19">
        <f t="shared" si="0"/>
        <v>0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</row>
    <row r="66" spans="1:142" s="20" customFormat="1" x14ac:dyDescent="0.25">
      <c r="A66" s="15">
        <v>44910</v>
      </c>
      <c r="B66" s="15">
        <v>44910</v>
      </c>
      <c r="C66" s="16">
        <v>356</v>
      </c>
      <c r="D66" s="17" t="s">
        <v>195</v>
      </c>
      <c r="E66" s="18">
        <v>2</v>
      </c>
      <c r="F66" s="18">
        <v>227</v>
      </c>
      <c r="G66" s="19">
        <f t="shared" si="0"/>
        <v>454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</row>
    <row r="67" spans="1:142" s="20" customFormat="1" x14ac:dyDescent="0.25">
      <c r="A67" s="35">
        <v>44910</v>
      </c>
      <c r="B67" s="35">
        <v>44910</v>
      </c>
      <c r="C67" s="16">
        <v>357</v>
      </c>
      <c r="D67" s="17" t="s">
        <v>196</v>
      </c>
      <c r="E67" s="18">
        <v>11</v>
      </c>
      <c r="F67" s="18">
        <v>230</v>
      </c>
      <c r="G67" s="19">
        <f t="shared" si="0"/>
        <v>2530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</row>
    <row r="68" spans="1:142" s="20" customFormat="1" x14ac:dyDescent="0.25">
      <c r="A68" s="15">
        <v>44910</v>
      </c>
      <c r="B68" s="15">
        <v>44910</v>
      </c>
      <c r="C68" s="16">
        <v>358</v>
      </c>
      <c r="D68" s="17" t="s">
        <v>197</v>
      </c>
      <c r="E68" s="18">
        <v>26</v>
      </c>
      <c r="F68" s="18">
        <v>151.04</v>
      </c>
      <c r="G68" s="19">
        <f t="shared" si="0"/>
        <v>3927.04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</row>
    <row r="69" spans="1:142" x14ac:dyDescent="0.25">
      <c r="A69" s="35">
        <v>44718</v>
      </c>
      <c r="B69" s="35">
        <v>44718</v>
      </c>
      <c r="C69" s="16">
        <v>360</v>
      </c>
      <c r="D69" s="17" t="s">
        <v>198</v>
      </c>
      <c r="E69" s="18">
        <v>35</v>
      </c>
      <c r="F69" s="18">
        <v>372.47</v>
      </c>
      <c r="G69" s="19">
        <f t="shared" si="0"/>
        <v>13036.45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</row>
    <row r="70" spans="1:142" x14ac:dyDescent="0.25">
      <c r="A70" s="15">
        <v>44874</v>
      </c>
      <c r="B70" s="15">
        <v>44874</v>
      </c>
      <c r="C70" s="16">
        <v>361</v>
      </c>
      <c r="D70" s="17" t="s">
        <v>199</v>
      </c>
      <c r="E70" s="18">
        <v>29</v>
      </c>
      <c r="F70" s="18">
        <v>151.37039999999999</v>
      </c>
      <c r="G70" s="19">
        <f t="shared" si="0"/>
        <v>4389.7415999999994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</row>
    <row r="71" spans="1:142" x14ac:dyDescent="0.25">
      <c r="A71" s="35">
        <v>44910</v>
      </c>
      <c r="B71" s="35">
        <v>44910</v>
      </c>
      <c r="C71" s="16">
        <v>362</v>
      </c>
      <c r="D71" s="17" t="s">
        <v>200</v>
      </c>
      <c r="E71" s="18">
        <v>1</v>
      </c>
      <c r="F71" s="18">
        <v>151.98400000000038</v>
      </c>
      <c r="G71" s="19">
        <f t="shared" si="0"/>
        <v>151.98400000000038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</row>
    <row r="72" spans="1:142" s="20" customFormat="1" x14ac:dyDescent="0.25">
      <c r="A72" s="15">
        <v>44910</v>
      </c>
      <c r="B72" s="15">
        <v>44910</v>
      </c>
      <c r="C72" s="16">
        <v>363</v>
      </c>
      <c r="D72" s="17" t="s">
        <v>201</v>
      </c>
      <c r="E72" s="18">
        <v>1</v>
      </c>
      <c r="F72" s="18">
        <v>1164.9549999999999</v>
      </c>
      <c r="G72" s="19">
        <f t="shared" si="0"/>
        <v>1164.9549999999999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</row>
    <row r="73" spans="1:142" s="20" customFormat="1" x14ac:dyDescent="0.25">
      <c r="A73" s="35">
        <v>44910</v>
      </c>
      <c r="B73" s="35">
        <v>44910</v>
      </c>
      <c r="C73" s="16" t="s">
        <v>547</v>
      </c>
      <c r="D73" s="17" t="s">
        <v>546</v>
      </c>
      <c r="E73" s="18"/>
      <c r="F73" s="18">
        <v>0</v>
      </c>
      <c r="G73" s="19">
        <f t="shared" si="0"/>
        <v>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</row>
    <row r="74" spans="1:142" x14ac:dyDescent="0.25">
      <c r="A74" s="15">
        <v>44910</v>
      </c>
      <c r="B74" s="15">
        <v>44910</v>
      </c>
      <c r="C74" s="16">
        <v>364</v>
      </c>
      <c r="D74" s="17" t="s">
        <v>202</v>
      </c>
      <c r="E74" s="18">
        <v>9</v>
      </c>
      <c r="F74" s="18">
        <v>11.1444444444444</v>
      </c>
      <c r="G74" s="19">
        <f t="shared" ref="G74:G115" si="1">+E74*F74</f>
        <v>100.2999999999996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</row>
    <row r="75" spans="1:142" x14ac:dyDescent="0.25">
      <c r="A75" s="35">
        <v>44910</v>
      </c>
      <c r="B75" s="35">
        <v>44910</v>
      </c>
      <c r="C75" s="16">
        <v>365</v>
      </c>
      <c r="D75" s="17" t="s">
        <v>203</v>
      </c>
      <c r="E75" s="18">
        <v>7</v>
      </c>
      <c r="F75" s="18">
        <v>0</v>
      </c>
      <c r="G75" s="19">
        <f t="shared" si="1"/>
        <v>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</row>
    <row r="76" spans="1:142" s="20" customFormat="1" x14ac:dyDescent="0.25">
      <c r="A76" s="15">
        <v>44910</v>
      </c>
      <c r="B76" s="15">
        <v>44910</v>
      </c>
      <c r="C76" s="16">
        <v>366</v>
      </c>
      <c r="D76" s="17" t="s">
        <v>204</v>
      </c>
      <c r="E76" s="18">
        <v>12</v>
      </c>
      <c r="F76" s="18">
        <v>3990.760000000002</v>
      </c>
      <c r="G76" s="19">
        <f t="shared" si="1"/>
        <v>47889.120000000024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</row>
    <row r="77" spans="1:142" x14ac:dyDescent="0.25">
      <c r="A77" s="35">
        <v>44910</v>
      </c>
      <c r="B77" s="35">
        <v>44910</v>
      </c>
      <c r="C77" s="16">
        <v>367</v>
      </c>
      <c r="D77" s="17" t="s">
        <v>205</v>
      </c>
      <c r="E77" s="18">
        <v>2</v>
      </c>
      <c r="F77" s="18">
        <v>339.31760000000031</v>
      </c>
      <c r="G77" s="19">
        <f t="shared" si="1"/>
        <v>678.63520000000062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</row>
    <row r="78" spans="1:142" s="20" customFormat="1" x14ac:dyDescent="0.25">
      <c r="A78" s="15">
        <v>44910</v>
      </c>
      <c r="B78" s="15">
        <v>44910</v>
      </c>
      <c r="C78" s="16">
        <v>368</v>
      </c>
      <c r="D78" s="17" t="s">
        <v>206</v>
      </c>
      <c r="E78" s="18">
        <v>114</v>
      </c>
      <c r="F78" s="18">
        <v>438.57805263157894</v>
      </c>
      <c r="G78" s="19">
        <f t="shared" si="1"/>
        <v>49997.898000000001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</row>
    <row r="79" spans="1:142" ht="30" x14ac:dyDescent="0.25">
      <c r="A79" s="35">
        <v>44910</v>
      </c>
      <c r="B79" s="35">
        <v>44910</v>
      </c>
      <c r="C79" s="16">
        <v>370</v>
      </c>
      <c r="D79" s="17" t="s">
        <v>207</v>
      </c>
      <c r="E79" s="18">
        <v>3</v>
      </c>
      <c r="F79" s="18">
        <v>0</v>
      </c>
      <c r="G79" s="19">
        <f t="shared" si="1"/>
        <v>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</row>
    <row r="80" spans="1:142" x14ac:dyDescent="0.25">
      <c r="A80" s="15">
        <v>44910</v>
      </c>
      <c r="B80" s="15">
        <v>44910</v>
      </c>
      <c r="C80" s="16">
        <v>373</v>
      </c>
      <c r="D80" s="17" t="s">
        <v>208</v>
      </c>
      <c r="E80" s="18">
        <v>18</v>
      </c>
      <c r="F80" s="18">
        <v>503.86000000000018</v>
      </c>
      <c r="G80" s="19">
        <f t="shared" si="1"/>
        <v>9069.4800000000032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</row>
    <row r="81" spans="1:142" x14ac:dyDescent="0.25">
      <c r="A81" s="35">
        <v>44910</v>
      </c>
      <c r="B81" s="35">
        <v>44910</v>
      </c>
      <c r="C81" s="16">
        <v>374</v>
      </c>
      <c r="D81" s="17" t="s">
        <v>209</v>
      </c>
      <c r="E81" s="18">
        <v>45</v>
      </c>
      <c r="F81" s="18">
        <v>256.06</v>
      </c>
      <c r="G81" s="19">
        <f t="shared" si="1"/>
        <v>11522.7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</row>
    <row r="82" spans="1:142" s="20" customFormat="1" x14ac:dyDescent="0.25">
      <c r="A82" s="15">
        <v>44910</v>
      </c>
      <c r="B82" s="15">
        <v>44910</v>
      </c>
      <c r="C82" s="16">
        <v>376</v>
      </c>
      <c r="D82" s="17" t="s">
        <v>210</v>
      </c>
      <c r="E82" s="18">
        <v>21</v>
      </c>
      <c r="F82" s="18">
        <v>237.21652380952375</v>
      </c>
      <c r="G82" s="19">
        <f t="shared" si="1"/>
        <v>4981.5469999999987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</row>
    <row r="83" spans="1:142" s="20" customFormat="1" x14ac:dyDescent="0.25">
      <c r="A83" s="35">
        <v>44910</v>
      </c>
      <c r="B83" s="35">
        <v>44910</v>
      </c>
      <c r="C83" s="16">
        <v>378</v>
      </c>
      <c r="D83" s="17" t="s">
        <v>211</v>
      </c>
      <c r="E83" s="18">
        <v>10</v>
      </c>
      <c r="F83" s="18">
        <v>176.52800000000002</v>
      </c>
      <c r="G83" s="19">
        <f t="shared" si="1"/>
        <v>1765.2800000000002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</row>
    <row r="84" spans="1:142" s="20" customFormat="1" ht="16.5" customHeight="1" x14ac:dyDescent="0.25">
      <c r="A84" s="15">
        <v>44910</v>
      </c>
      <c r="B84" s="15">
        <v>44910</v>
      </c>
      <c r="C84" s="16">
        <v>403</v>
      </c>
      <c r="D84" s="17" t="s">
        <v>212</v>
      </c>
      <c r="E84" s="18">
        <v>9</v>
      </c>
      <c r="F84" s="18">
        <v>2596</v>
      </c>
      <c r="G84" s="19">
        <f t="shared" si="1"/>
        <v>23364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</row>
    <row r="85" spans="1:142" s="20" customFormat="1" x14ac:dyDescent="0.25">
      <c r="A85" s="35">
        <v>44910</v>
      </c>
      <c r="B85" s="35">
        <v>44910</v>
      </c>
      <c r="C85" s="16">
        <v>404</v>
      </c>
      <c r="D85" s="17" t="s">
        <v>213</v>
      </c>
      <c r="E85" s="18">
        <v>9</v>
      </c>
      <c r="F85" s="18">
        <v>4590.2000000000007</v>
      </c>
      <c r="G85" s="19">
        <f t="shared" si="1"/>
        <v>41311.800000000003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</row>
    <row r="86" spans="1:142" s="20" customFormat="1" x14ac:dyDescent="0.25">
      <c r="A86" s="15">
        <v>44910</v>
      </c>
      <c r="B86" s="15">
        <v>44910</v>
      </c>
      <c r="C86" s="16">
        <v>406</v>
      </c>
      <c r="D86" s="17" t="s">
        <v>214</v>
      </c>
      <c r="E86" s="18">
        <v>7</v>
      </c>
      <c r="F86" s="18">
        <v>4332.7830000000013</v>
      </c>
      <c r="G86" s="19">
        <f t="shared" si="1"/>
        <v>30329.481000000007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</row>
    <row r="87" spans="1:142" s="22" customFormat="1" x14ac:dyDescent="0.25">
      <c r="A87" s="35">
        <v>44910</v>
      </c>
      <c r="B87" s="35">
        <v>44910</v>
      </c>
      <c r="C87" s="16">
        <v>407</v>
      </c>
      <c r="D87" s="17" t="s">
        <v>215</v>
      </c>
      <c r="E87" s="18">
        <v>40</v>
      </c>
      <c r="F87" s="18">
        <v>39.825000000000003</v>
      </c>
      <c r="G87" s="19">
        <f t="shared" si="1"/>
        <v>1593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</row>
    <row r="88" spans="1:142" s="20" customFormat="1" x14ac:dyDescent="0.25">
      <c r="A88" s="15">
        <v>44910</v>
      </c>
      <c r="B88" s="15">
        <v>44910</v>
      </c>
      <c r="C88" s="16">
        <v>408</v>
      </c>
      <c r="D88" s="17" t="s">
        <v>216</v>
      </c>
      <c r="E88" s="18">
        <v>33</v>
      </c>
      <c r="F88" s="18">
        <v>71.232309090909112</v>
      </c>
      <c r="G88" s="19">
        <f t="shared" si="1"/>
        <v>2350.6662000000006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</row>
    <row r="89" spans="1:142" x14ac:dyDescent="0.25">
      <c r="A89" s="35">
        <v>44910</v>
      </c>
      <c r="B89" s="35">
        <v>44910</v>
      </c>
      <c r="C89" s="16">
        <v>409</v>
      </c>
      <c r="D89" s="17" t="s">
        <v>217</v>
      </c>
      <c r="E89" s="18">
        <v>55</v>
      </c>
      <c r="F89" s="18">
        <v>23.883199999999992</v>
      </c>
      <c r="G89" s="19">
        <f t="shared" si="1"/>
        <v>1313.5759999999996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</row>
    <row r="90" spans="1:142" x14ac:dyDescent="0.25">
      <c r="A90" s="15">
        <v>44910</v>
      </c>
      <c r="B90" s="15">
        <v>44910</v>
      </c>
      <c r="C90" s="16">
        <v>414</v>
      </c>
      <c r="D90" s="17" t="s">
        <v>218</v>
      </c>
      <c r="E90" s="18">
        <v>20</v>
      </c>
      <c r="F90" s="18">
        <v>123.90000000000002</v>
      </c>
      <c r="G90" s="19">
        <f t="shared" si="1"/>
        <v>2478.0000000000005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</row>
    <row r="91" spans="1:142" s="20" customFormat="1" ht="16.5" customHeight="1" x14ac:dyDescent="0.25">
      <c r="A91" s="35">
        <v>44910</v>
      </c>
      <c r="B91" s="35">
        <v>44910</v>
      </c>
      <c r="C91" s="16">
        <v>416</v>
      </c>
      <c r="D91" s="17" t="s">
        <v>219</v>
      </c>
      <c r="E91" s="18">
        <v>40</v>
      </c>
      <c r="F91" s="18">
        <v>51.171289999999999</v>
      </c>
      <c r="G91" s="19">
        <f t="shared" si="1"/>
        <v>2046.8516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</row>
    <row r="92" spans="1:142" s="20" customFormat="1" x14ac:dyDescent="0.25">
      <c r="A92" s="15">
        <v>44910</v>
      </c>
      <c r="B92" s="15">
        <v>44910</v>
      </c>
      <c r="C92" s="16">
        <v>346</v>
      </c>
      <c r="D92" s="17" t="s">
        <v>189</v>
      </c>
      <c r="E92" s="18">
        <v>2</v>
      </c>
      <c r="F92" s="18">
        <v>1982.4000000000003</v>
      </c>
      <c r="G92" s="19">
        <f t="shared" si="1"/>
        <v>3964.8000000000006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</row>
    <row r="93" spans="1:142" s="20" customFormat="1" x14ac:dyDescent="0.25">
      <c r="A93" s="35">
        <v>44910</v>
      </c>
      <c r="B93" s="35">
        <v>44910</v>
      </c>
      <c r="C93" s="16">
        <v>420</v>
      </c>
      <c r="D93" s="17" t="s">
        <v>537</v>
      </c>
      <c r="E93" s="18">
        <v>10</v>
      </c>
      <c r="F93" s="18">
        <v>42.625140000000002</v>
      </c>
      <c r="G93" s="19">
        <f t="shared" si="1"/>
        <v>426.25139999999999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</row>
    <row r="94" spans="1:142" x14ac:dyDescent="0.25">
      <c r="A94" s="15">
        <v>44910</v>
      </c>
      <c r="B94" s="15">
        <v>44910</v>
      </c>
      <c r="C94" s="16">
        <v>452</v>
      </c>
      <c r="D94" s="17" t="s">
        <v>221</v>
      </c>
      <c r="E94" s="18">
        <v>9</v>
      </c>
      <c r="F94" s="18">
        <v>300.90000000000003</v>
      </c>
      <c r="G94" s="19">
        <f t="shared" si="1"/>
        <v>2708.1000000000004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</row>
    <row r="95" spans="1:142" s="20" customFormat="1" x14ac:dyDescent="0.25">
      <c r="A95" s="35">
        <v>44910</v>
      </c>
      <c r="B95" s="35">
        <v>44910</v>
      </c>
      <c r="C95" s="16">
        <v>454</v>
      </c>
      <c r="D95" s="17" t="s">
        <v>222</v>
      </c>
      <c r="E95" s="18"/>
      <c r="F95" s="18">
        <v>0</v>
      </c>
      <c r="G95" s="19">
        <f t="shared" si="1"/>
        <v>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</row>
    <row r="96" spans="1:142" s="20" customFormat="1" x14ac:dyDescent="0.25">
      <c r="A96" s="15">
        <v>44910</v>
      </c>
      <c r="B96" s="15">
        <v>44910</v>
      </c>
      <c r="C96" s="16">
        <v>455</v>
      </c>
      <c r="D96" s="17" t="s">
        <v>223</v>
      </c>
      <c r="E96" s="18">
        <v>69</v>
      </c>
      <c r="F96" s="18">
        <v>174.0927536231884</v>
      </c>
      <c r="G96" s="19">
        <f t="shared" si="1"/>
        <v>12012.4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</row>
    <row r="97" spans="1:142" s="20" customFormat="1" x14ac:dyDescent="0.25">
      <c r="A97" s="35">
        <v>44910</v>
      </c>
      <c r="B97" s="35">
        <v>44910</v>
      </c>
      <c r="C97" s="16">
        <v>456</v>
      </c>
      <c r="D97" s="17" t="s">
        <v>224</v>
      </c>
      <c r="E97" s="18">
        <v>4</v>
      </c>
      <c r="F97" s="18">
        <v>702.1</v>
      </c>
      <c r="G97" s="19">
        <f t="shared" si="1"/>
        <v>2808.4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</row>
    <row r="98" spans="1:142" s="20" customFormat="1" x14ac:dyDescent="0.25">
      <c r="A98" s="15">
        <v>44910</v>
      </c>
      <c r="B98" s="15">
        <v>44910</v>
      </c>
      <c r="C98" s="16">
        <v>457</v>
      </c>
      <c r="D98" s="17" t="s">
        <v>225</v>
      </c>
      <c r="E98" s="18">
        <v>220</v>
      </c>
      <c r="F98" s="18">
        <v>206.5</v>
      </c>
      <c r="G98" s="19">
        <f t="shared" si="1"/>
        <v>45430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</row>
    <row r="99" spans="1:142" s="20" customFormat="1" x14ac:dyDescent="0.25">
      <c r="A99" s="35">
        <v>44910</v>
      </c>
      <c r="B99" s="35">
        <v>44910</v>
      </c>
      <c r="C99" s="28">
        <v>458</v>
      </c>
      <c r="D99" s="29" t="s">
        <v>226</v>
      </c>
      <c r="E99" s="18">
        <v>3</v>
      </c>
      <c r="F99" s="18">
        <v>870</v>
      </c>
      <c r="G99" s="19">
        <f t="shared" si="1"/>
        <v>2610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</row>
    <row r="100" spans="1:142" s="20" customFormat="1" x14ac:dyDescent="0.25">
      <c r="A100" s="15">
        <v>44910</v>
      </c>
      <c r="B100" s="15">
        <v>44910</v>
      </c>
      <c r="C100" s="28">
        <v>337</v>
      </c>
      <c r="D100" s="29" t="s">
        <v>184</v>
      </c>
      <c r="E100" s="18"/>
      <c r="F100" s="18">
        <v>0</v>
      </c>
      <c r="G100" s="19">
        <f t="shared" si="1"/>
        <v>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</row>
    <row r="101" spans="1:142" s="20" customFormat="1" x14ac:dyDescent="0.25">
      <c r="A101" s="35">
        <v>44910</v>
      </c>
      <c r="B101" s="35">
        <v>44910</v>
      </c>
      <c r="C101" s="16">
        <v>801</v>
      </c>
      <c r="D101" s="17" t="s">
        <v>545</v>
      </c>
      <c r="E101" s="18">
        <v>3</v>
      </c>
      <c r="F101" s="18">
        <v>350</v>
      </c>
      <c r="G101" s="19">
        <f t="shared" si="1"/>
        <v>1050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</row>
    <row r="102" spans="1:142" s="20" customFormat="1" x14ac:dyDescent="0.25">
      <c r="A102" s="15">
        <v>44910</v>
      </c>
      <c r="B102" s="15">
        <v>44910</v>
      </c>
      <c r="C102" s="16">
        <v>802</v>
      </c>
      <c r="D102" s="17" t="s">
        <v>227</v>
      </c>
      <c r="E102" s="18">
        <v>34</v>
      </c>
      <c r="F102" s="18">
        <v>67.918023529411741</v>
      </c>
      <c r="G102" s="19">
        <f t="shared" si="1"/>
        <v>2309.2127999999993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</row>
    <row r="103" spans="1:142" s="20" customFormat="1" x14ac:dyDescent="0.25">
      <c r="A103" s="35">
        <v>44910</v>
      </c>
      <c r="B103" s="35">
        <v>44910</v>
      </c>
      <c r="C103" s="16" t="s">
        <v>228</v>
      </c>
      <c r="D103" s="17" t="s">
        <v>229</v>
      </c>
      <c r="E103" s="18">
        <v>43</v>
      </c>
      <c r="F103" s="18">
        <v>65.311627906976753</v>
      </c>
      <c r="G103" s="19">
        <f t="shared" si="1"/>
        <v>2808.4000000000005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</row>
    <row r="104" spans="1:142" x14ac:dyDescent="0.25">
      <c r="A104" s="15">
        <v>44910</v>
      </c>
      <c r="B104" s="15">
        <v>44910</v>
      </c>
      <c r="C104" s="28" t="s">
        <v>230</v>
      </c>
      <c r="D104" s="29" t="s">
        <v>231</v>
      </c>
      <c r="E104" s="18">
        <v>2</v>
      </c>
      <c r="F104" s="18">
        <v>0</v>
      </c>
      <c r="G104" s="19">
        <f t="shared" si="1"/>
        <v>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</row>
    <row r="105" spans="1:142" x14ac:dyDescent="0.25">
      <c r="A105" s="35">
        <v>44910</v>
      </c>
      <c r="B105" s="35">
        <v>44910</v>
      </c>
      <c r="C105" s="28" t="s">
        <v>232</v>
      </c>
      <c r="D105" s="17" t="s">
        <v>233</v>
      </c>
      <c r="E105" s="18">
        <v>2</v>
      </c>
      <c r="F105" s="18">
        <v>0</v>
      </c>
      <c r="G105" s="19">
        <f t="shared" si="1"/>
        <v>0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</row>
    <row r="106" spans="1:142" ht="30" x14ac:dyDescent="0.25">
      <c r="A106" s="15">
        <v>44910</v>
      </c>
      <c r="B106" s="15">
        <v>44910</v>
      </c>
      <c r="C106" s="28" t="s">
        <v>234</v>
      </c>
      <c r="D106" s="29" t="s">
        <v>235</v>
      </c>
      <c r="E106" s="18">
        <v>1</v>
      </c>
      <c r="F106" s="18">
        <v>0</v>
      </c>
      <c r="G106" s="19">
        <f t="shared" si="1"/>
        <v>0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</row>
    <row r="107" spans="1:142" s="20" customFormat="1" x14ac:dyDescent="0.25">
      <c r="A107" s="35">
        <v>44910</v>
      </c>
      <c r="B107" s="35">
        <v>44910</v>
      </c>
      <c r="C107" s="16" t="s">
        <v>236</v>
      </c>
      <c r="D107" s="17" t="s">
        <v>237</v>
      </c>
      <c r="E107" s="18">
        <v>13</v>
      </c>
      <c r="F107" s="18">
        <v>190.61538461538461</v>
      </c>
      <c r="G107" s="19">
        <f t="shared" si="1"/>
        <v>2478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</row>
    <row r="108" spans="1:142" s="20" customFormat="1" x14ac:dyDescent="0.25">
      <c r="A108" s="15">
        <v>44910</v>
      </c>
      <c r="B108" s="15">
        <v>44910</v>
      </c>
      <c r="C108" s="28" t="s">
        <v>238</v>
      </c>
      <c r="D108" s="29" t="s">
        <v>239</v>
      </c>
      <c r="E108" s="18">
        <v>1</v>
      </c>
      <c r="F108" s="18">
        <v>540</v>
      </c>
      <c r="G108" s="19">
        <f t="shared" si="1"/>
        <v>540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</row>
    <row r="109" spans="1:142" s="20" customFormat="1" x14ac:dyDescent="0.25">
      <c r="A109" s="35">
        <v>44910</v>
      </c>
      <c r="B109" s="35">
        <v>44910</v>
      </c>
      <c r="C109" s="28" t="s">
        <v>240</v>
      </c>
      <c r="D109" s="29" t="s">
        <v>241</v>
      </c>
      <c r="E109" s="18">
        <v>1</v>
      </c>
      <c r="F109" s="18">
        <v>540</v>
      </c>
      <c r="G109" s="19">
        <f t="shared" si="1"/>
        <v>540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</row>
    <row r="110" spans="1:142" s="20" customFormat="1" x14ac:dyDescent="0.25">
      <c r="A110" s="15">
        <v>44910</v>
      </c>
      <c r="B110" s="15">
        <v>44910</v>
      </c>
      <c r="C110" s="28" t="s">
        <v>242</v>
      </c>
      <c r="D110" s="29" t="s">
        <v>243</v>
      </c>
      <c r="E110" s="18">
        <v>1</v>
      </c>
      <c r="F110" s="18">
        <v>540</v>
      </c>
      <c r="G110" s="19">
        <f t="shared" si="1"/>
        <v>540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</row>
    <row r="111" spans="1:142" x14ac:dyDescent="0.25">
      <c r="A111" s="35">
        <v>44910</v>
      </c>
      <c r="B111" s="35">
        <v>44910</v>
      </c>
      <c r="C111" s="16" t="s">
        <v>244</v>
      </c>
      <c r="D111" s="17" t="s">
        <v>245</v>
      </c>
      <c r="E111" s="18">
        <v>26</v>
      </c>
      <c r="F111" s="18">
        <v>43.860599999999991</v>
      </c>
      <c r="G111" s="19">
        <f t="shared" si="1"/>
        <v>1140.3755999999998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</row>
    <row r="112" spans="1:142" x14ac:dyDescent="0.25">
      <c r="A112" s="15">
        <v>44910</v>
      </c>
      <c r="B112" s="15">
        <v>44910</v>
      </c>
      <c r="C112" s="16" t="s">
        <v>246</v>
      </c>
      <c r="D112" s="17" t="s">
        <v>247</v>
      </c>
      <c r="E112" s="18">
        <v>0</v>
      </c>
      <c r="F112" s="18">
        <v>0</v>
      </c>
      <c r="G112" s="19">
        <f t="shared" si="1"/>
        <v>0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</row>
    <row r="113" spans="1:142" x14ac:dyDescent="0.25">
      <c r="A113" s="35">
        <v>44910</v>
      </c>
      <c r="B113" s="35">
        <v>44910</v>
      </c>
      <c r="C113" s="16" t="s">
        <v>248</v>
      </c>
      <c r="D113" s="17" t="s">
        <v>249</v>
      </c>
      <c r="E113" s="18">
        <v>6</v>
      </c>
      <c r="F113" s="18">
        <v>188.80000000000004</v>
      </c>
      <c r="G113" s="19">
        <f t="shared" si="1"/>
        <v>1132.8000000000002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</row>
    <row r="114" spans="1:142" s="20" customFormat="1" x14ac:dyDescent="0.25">
      <c r="A114" s="15">
        <v>44910</v>
      </c>
      <c r="B114" s="15">
        <v>44910</v>
      </c>
      <c r="C114" s="16" t="s">
        <v>250</v>
      </c>
      <c r="D114" s="17" t="s">
        <v>251</v>
      </c>
      <c r="E114" s="18">
        <v>15</v>
      </c>
      <c r="F114" s="18">
        <v>106.2</v>
      </c>
      <c r="G114" s="19">
        <f t="shared" si="1"/>
        <v>1593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</row>
    <row r="115" spans="1:142" s="20" customFormat="1" x14ac:dyDescent="0.25">
      <c r="A115" s="35">
        <v>44910</v>
      </c>
      <c r="B115" s="35">
        <v>44910</v>
      </c>
      <c r="C115" s="23" t="s">
        <v>252</v>
      </c>
      <c r="D115" s="24" t="s">
        <v>253</v>
      </c>
      <c r="E115" s="25">
        <v>0</v>
      </c>
      <c r="F115" s="25">
        <v>0</v>
      </c>
      <c r="G115" s="19">
        <f t="shared" si="1"/>
        <v>0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</row>
    <row r="116" spans="1:142" s="1" customFormat="1" ht="15.75" x14ac:dyDescent="0.25">
      <c r="A116" s="30"/>
      <c r="B116" s="31"/>
      <c r="C116" s="31"/>
      <c r="D116" s="3"/>
      <c r="E116" s="3"/>
      <c r="F116" s="32" t="s">
        <v>549</v>
      </c>
      <c r="G116" s="3">
        <f>SUBTOTAL(109,Tabla5[MONTO TOTAL])</f>
        <v>1205989.4092399997</v>
      </c>
    </row>
    <row r="117" spans="1:142" s="1" customFormat="1" ht="15.75" x14ac:dyDescent="0.25">
      <c r="A117" s="30"/>
      <c r="B117" s="31"/>
      <c r="C117" s="31"/>
      <c r="D117" s="3"/>
      <c r="E117" s="3"/>
      <c r="F117" s="3"/>
      <c r="G117" s="3"/>
    </row>
    <row r="118" spans="1:142" s="1" customFormat="1" ht="15.75" x14ac:dyDescent="0.25">
      <c r="A118" s="30"/>
      <c r="B118" s="31"/>
      <c r="C118" s="31"/>
      <c r="D118" s="3"/>
      <c r="E118" s="3"/>
      <c r="F118" s="3"/>
      <c r="G118" s="3"/>
    </row>
    <row r="119" spans="1:142" s="1" customFormat="1" ht="15.75" x14ac:dyDescent="0.25">
      <c r="A119" s="30"/>
      <c r="B119" s="31"/>
      <c r="C119" s="31"/>
      <c r="D119" s="3"/>
      <c r="E119" s="3"/>
      <c r="F119" s="3"/>
      <c r="G119" s="3"/>
    </row>
    <row r="120" spans="1:142" s="1" customFormat="1" ht="15.75" x14ac:dyDescent="0.25">
      <c r="A120" s="30"/>
      <c r="B120" s="31"/>
      <c r="C120" s="31"/>
      <c r="D120" s="3"/>
      <c r="E120" s="3"/>
      <c r="F120" s="3"/>
      <c r="G120" s="3"/>
    </row>
    <row r="121" spans="1:142" s="1" customFormat="1" ht="15.75" x14ac:dyDescent="0.25">
      <c r="A121" s="30"/>
      <c r="B121" s="30"/>
      <c r="C121" s="30"/>
      <c r="F121" s="2"/>
      <c r="G121" s="2"/>
    </row>
    <row r="122" spans="1:142" s="1" customFormat="1" ht="15.75" x14ac:dyDescent="0.25">
      <c r="E122" s="2"/>
      <c r="F122" s="2"/>
    </row>
    <row r="123" spans="1:142" s="1" customFormat="1" ht="15.75" x14ac:dyDescent="0.25">
      <c r="B123" s="107" t="s">
        <v>550</v>
      </c>
      <c r="C123" s="107"/>
      <c r="D123" s="4"/>
      <c r="E123" s="107" t="s">
        <v>551</v>
      </c>
      <c r="F123" s="107"/>
    </row>
    <row r="124" spans="1:142" s="1" customFormat="1" ht="34.5" customHeight="1" x14ac:dyDescent="0.25">
      <c r="A124" s="33"/>
      <c r="B124" s="108" t="s">
        <v>552</v>
      </c>
      <c r="C124" s="108"/>
      <c r="D124" s="34"/>
      <c r="E124" s="109" t="s">
        <v>553</v>
      </c>
      <c r="F124" s="109"/>
    </row>
    <row r="125" spans="1:142" s="1" customFormat="1" ht="15.75" x14ac:dyDescent="0.25">
      <c r="E125" s="2"/>
      <c r="F125" s="2"/>
    </row>
    <row r="126" spans="1:142" s="1" customFormat="1" ht="15.75" x14ac:dyDescent="0.25">
      <c r="A126" s="30"/>
      <c r="B126" s="30"/>
      <c r="C126" s="30"/>
      <c r="F126" s="2"/>
      <c r="G126" s="2"/>
    </row>
    <row r="127" spans="1:142" s="1" customFormat="1" ht="15.75" x14ac:dyDescent="0.25">
      <c r="A127" s="30"/>
      <c r="B127" s="30"/>
      <c r="C127" s="30"/>
      <c r="F127" s="2"/>
      <c r="G127" s="2"/>
    </row>
    <row r="128" spans="1:142" x14ac:dyDescent="0.25">
      <c r="W128" s="6" t="e">
        <f>+V128:AV129AU128:W128:ZV132</f>
        <v>#NAME?</v>
      </c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</row>
    <row r="129" spans="86:142" x14ac:dyDescent="0.25"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</row>
    <row r="130" spans="86:142" x14ac:dyDescent="0.25"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</row>
    <row r="131" spans="86:142" x14ac:dyDescent="0.25"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</row>
    <row r="132" spans="86:142" x14ac:dyDescent="0.25"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</row>
    <row r="133" spans="86:142" x14ac:dyDescent="0.25"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</row>
    <row r="134" spans="86:142" x14ac:dyDescent="0.25"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</row>
    <row r="135" spans="86:142" x14ac:dyDescent="0.25"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</row>
    <row r="136" spans="86:142" x14ac:dyDescent="0.25"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</row>
    <row r="137" spans="86:142" x14ac:dyDescent="0.25"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</row>
    <row r="138" spans="86:142" x14ac:dyDescent="0.25"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</row>
    <row r="139" spans="86:142" x14ac:dyDescent="0.25"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</row>
    <row r="140" spans="86:142" x14ac:dyDescent="0.25"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</row>
    <row r="141" spans="86:142" x14ac:dyDescent="0.25"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</row>
    <row r="142" spans="86:142" x14ac:dyDescent="0.25"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</row>
    <row r="143" spans="86:142" x14ac:dyDescent="0.25"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</row>
    <row r="144" spans="86:142" x14ac:dyDescent="0.25"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</row>
    <row r="145" spans="86:142" x14ac:dyDescent="0.25"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</row>
    <row r="146" spans="86:142" x14ac:dyDescent="0.25"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</row>
    <row r="147" spans="86:142" x14ac:dyDescent="0.25"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</row>
    <row r="148" spans="86:142" x14ac:dyDescent="0.25"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</row>
    <row r="149" spans="86:142" x14ac:dyDescent="0.25"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</row>
    <row r="150" spans="86:142" x14ac:dyDescent="0.25"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</row>
    <row r="151" spans="86:142" x14ac:dyDescent="0.25"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</row>
    <row r="152" spans="86:142" x14ac:dyDescent="0.25"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</row>
    <row r="153" spans="86:142" x14ac:dyDescent="0.25"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</row>
    <row r="154" spans="86:142" x14ac:dyDescent="0.25"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</row>
    <row r="155" spans="86:142" x14ac:dyDescent="0.25"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</row>
    <row r="156" spans="86:142" x14ac:dyDescent="0.25"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</row>
    <row r="157" spans="86:142" x14ac:dyDescent="0.25"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</row>
    <row r="158" spans="86:142" x14ac:dyDescent="0.25"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</row>
    <row r="159" spans="86:142" x14ac:dyDescent="0.25"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</row>
    <row r="160" spans="86:142" x14ac:dyDescent="0.25"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</row>
    <row r="161" spans="86:142" x14ac:dyDescent="0.25"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</row>
    <row r="162" spans="86:142" x14ac:dyDescent="0.25"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</row>
    <row r="163" spans="86:142" x14ac:dyDescent="0.25"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</row>
    <row r="164" spans="86:142" x14ac:dyDescent="0.25"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</row>
    <row r="165" spans="86:142" x14ac:dyDescent="0.25"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</row>
    <row r="166" spans="86:142" x14ac:dyDescent="0.25"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</row>
    <row r="167" spans="86:142" x14ac:dyDescent="0.25"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</row>
    <row r="168" spans="86:142" x14ac:dyDescent="0.25"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</row>
    <row r="169" spans="86:142" x14ac:dyDescent="0.25"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</row>
    <row r="170" spans="86:142" x14ac:dyDescent="0.25"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</row>
    <row r="171" spans="86:142" x14ac:dyDescent="0.25"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</row>
    <row r="172" spans="86:142" x14ac:dyDescent="0.25"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</row>
    <row r="173" spans="86:142" x14ac:dyDescent="0.25"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</row>
    <row r="174" spans="86:142" x14ac:dyDescent="0.25"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</row>
    <row r="175" spans="86:142" x14ac:dyDescent="0.25"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</row>
    <row r="176" spans="86:142" x14ac:dyDescent="0.25"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</row>
    <row r="177" spans="86:142" x14ac:dyDescent="0.25"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</row>
    <row r="178" spans="86:142" x14ac:dyDescent="0.25"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</row>
    <row r="179" spans="86:142" x14ac:dyDescent="0.25"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</row>
  </sheetData>
  <sheetProtection formatCells="0" formatColumns="0" formatRows="0" insertColumns="0" insertRows="0" insertHyperlinks="0" deleteColumns="0" deleteRows="0" sort="0" autoFilter="0" pivotTables="0"/>
  <mergeCells count="7">
    <mergeCell ref="B123:C123"/>
    <mergeCell ref="E123:F123"/>
    <mergeCell ref="B124:C124"/>
    <mergeCell ref="E124:F124"/>
    <mergeCell ref="A3:G3"/>
    <mergeCell ref="A4:G4"/>
    <mergeCell ref="A5:G5"/>
  </mergeCell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256"/>
  <sheetViews>
    <sheetView showGridLines="0" tabSelected="1" topLeftCell="A228" zoomScale="112" zoomScaleNormal="112" workbookViewId="0">
      <selection activeCell="F240" sqref="F240"/>
    </sheetView>
  </sheetViews>
  <sheetFormatPr baseColWidth="10" defaultColWidth="11" defaultRowHeight="15" x14ac:dyDescent="0.25"/>
  <cols>
    <col min="1" max="1" width="17.25" style="36" customWidth="1"/>
    <col min="2" max="2" width="15" style="36" customWidth="1"/>
    <col min="3" max="3" width="12.125" style="36" customWidth="1"/>
    <col min="4" max="4" width="41.625" style="36" customWidth="1"/>
    <col min="5" max="5" width="14.375" style="36" customWidth="1"/>
    <col min="6" max="6" width="16.625" style="37" customWidth="1"/>
    <col min="7" max="7" width="18.625" style="38" customWidth="1"/>
    <col min="8" max="16384" width="11" style="36"/>
  </cols>
  <sheetData>
    <row r="3" spans="1:8" s="5" customFormat="1" x14ac:dyDescent="0.25">
      <c r="A3" s="103" t="s">
        <v>554</v>
      </c>
      <c r="B3" s="103"/>
      <c r="C3" s="103"/>
      <c r="D3" s="103"/>
      <c r="E3" s="103"/>
      <c r="F3" s="103"/>
      <c r="G3" s="103"/>
    </row>
    <row r="4" spans="1:8" s="5" customFormat="1" x14ac:dyDescent="0.25">
      <c r="A4" s="103" t="s">
        <v>555</v>
      </c>
      <c r="B4" s="103"/>
      <c r="C4" s="103"/>
      <c r="D4" s="103"/>
      <c r="E4" s="103"/>
      <c r="F4" s="103"/>
      <c r="G4" s="103"/>
    </row>
    <row r="5" spans="1:8" s="5" customFormat="1" x14ac:dyDescent="0.25">
      <c r="A5" s="103" t="s">
        <v>531</v>
      </c>
      <c r="B5" s="103"/>
      <c r="C5" s="103"/>
      <c r="D5" s="103"/>
      <c r="E5" s="103"/>
      <c r="F5" s="103"/>
      <c r="G5" s="103"/>
    </row>
    <row r="8" spans="1:8" ht="30" x14ac:dyDescent="0.25">
      <c r="A8" s="12" t="s">
        <v>0</v>
      </c>
      <c r="B8" s="12" t="s">
        <v>548</v>
      </c>
      <c r="C8" s="12" t="s">
        <v>1</v>
      </c>
      <c r="D8" s="12" t="s">
        <v>2</v>
      </c>
      <c r="E8" s="12" t="s">
        <v>3</v>
      </c>
      <c r="F8" s="13" t="s">
        <v>4</v>
      </c>
      <c r="G8" s="13" t="s">
        <v>5</v>
      </c>
    </row>
    <row r="9" spans="1:8" x14ac:dyDescent="0.25">
      <c r="A9" s="39">
        <v>43504</v>
      </c>
      <c r="B9" s="39">
        <v>43504</v>
      </c>
      <c r="C9" s="40">
        <v>1</v>
      </c>
      <c r="D9" s="41" t="s">
        <v>490</v>
      </c>
      <c r="E9" s="42">
        <v>6</v>
      </c>
      <c r="F9" s="43">
        <v>84.75</v>
      </c>
      <c r="G9" s="44">
        <f>+E9*F9</f>
        <v>508.5</v>
      </c>
    </row>
    <row r="10" spans="1:8" x14ac:dyDescent="0.25">
      <c r="A10" s="39">
        <v>43504</v>
      </c>
      <c r="B10" s="39">
        <v>43504</v>
      </c>
      <c r="C10" s="40">
        <v>2</v>
      </c>
      <c r="D10" s="41" t="s">
        <v>489</v>
      </c>
      <c r="E10" s="42">
        <v>7</v>
      </c>
      <c r="F10" s="43">
        <v>49.628571428571433</v>
      </c>
      <c r="G10" s="44">
        <f t="shared" ref="G10:G73" si="0">+E10*F10</f>
        <v>347.40000000000003</v>
      </c>
    </row>
    <row r="11" spans="1:8" x14ac:dyDescent="0.25">
      <c r="A11" s="39">
        <v>44862</v>
      </c>
      <c r="B11" s="39">
        <v>44862</v>
      </c>
      <c r="C11" s="40" t="s">
        <v>488</v>
      </c>
      <c r="D11" s="41" t="s">
        <v>487</v>
      </c>
      <c r="E11" s="42">
        <v>60</v>
      </c>
      <c r="F11" s="43">
        <v>312.22800000000007</v>
      </c>
      <c r="G11" s="44">
        <f t="shared" si="0"/>
        <v>18733.680000000004</v>
      </c>
    </row>
    <row r="12" spans="1:8" x14ac:dyDescent="0.25">
      <c r="A12" s="39">
        <v>45009</v>
      </c>
      <c r="B12" s="39">
        <v>45009</v>
      </c>
      <c r="C12" s="40">
        <v>4</v>
      </c>
      <c r="D12" s="41" t="s">
        <v>486</v>
      </c>
      <c r="E12" s="42">
        <v>20</v>
      </c>
      <c r="F12" s="43">
        <v>64.900000000000006</v>
      </c>
      <c r="G12" s="44">
        <f t="shared" si="0"/>
        <v>1298</v>
      </c>
    </row>
    <row r="13" spans="1:8" x14ac:dyDescent="0.25">
      <c r="A13" s="39">
        <v>44862</v>
      </c>
      <c r="B13" s="39">
        <v>44862</v>
      </c>
      <c r="C13" s="40">
        <v>5</v>
      </c>
      <c r="D13" s="41" t="s">
        <v>485</v>
      </c>
      <c r="E13" s="42">
        <v>15</v>
      </c>
      <c r="F13" s="43">
        <v>96.641999999999996</v>
      </c>
      <c r="G13" s="44">
        <f t="shared" si="0"/>
        <v>1449.6299999999999</v>
      </c>
    </row>
    <row r="14" spans="1:8" x14ac:dyDescent="0.25">
      <c r="A14" s="39">
        <v>43504</v>
      </c>
      <c r="B14" s="39">
        <v>43504</v>
      </c>
      <c r="C14" s="40">
        <v>6</v>
      </c>
      <c r="D14" s="41" t="s">
        <v>484</v>
      </c>
      <c r="E14" s="42">
        <v>39</v>
      </c>
      <c r="F14" s="43">
        <v>13.82</v>
      </c>
      <c r="G14" s="44">
        <f t="shared" si="0"/>
        <v>538.98</v>
      </c>
    </row>
    <row r="15" spans="1:8" x14ac:dyDescent="0.25">
      <c r="A15" s="39">
        <v>43504</v>
      </c>
      <c r="B15" s="39">
        <v>43504</v>
      </c>
      <c r="C15" s="40">
        <v>7</v>
      </c>
      <c r="D15" s="41" t="s">
        <v>483</v>
      </c>
      <c r="E15" s="42">
        <v>14</v>
      </c>
      <c r="F15" s="43">
        <v>200</v>
      </c>
      <c r="G15" s="44">
        <f t="shared" si="0"/>
        <v>2800</v>
      </c>
      <c r="H15" s="45"/>
    </row>
    <row r="16" spans="1:8" x14ac:dyDescent="0.25">
      <c r="A16" s="39">
        <v>45009</v>
      </c>
      <c r="B16" s="39">
        <v>45009</v>
      </c>
      <c r="C16" s="40">
        <v>260</v>
      </c>
      <c r="D16" s="41" t="s">
        <v>520</v>
      </c>
      <c r="E16" s="42">
        <v>4</v>
      </c>
      <c r="F16" s="46">
        <v>8</v>
      </c>
      <c r="G16" s="44">
        <f t="shared" si="0"/>
        <v>32</v>
      </c>
    </row>
    <row r="17" spans="1:7" x14ac:dyDescent="0.25">
      <c r="A17" s="39">
        <v>44841</v>
      </c>
      <c r="B17" s="39">
        <v>44841</v>
      </c>
      <c r="C17" s="40" t="s">
        <v>482</v>
      </c>
      <c r="D17" s="41" t="s">
        <v>481</v>
      </c>
      <c r="E17" s="42">
        <v>20</v>
      </c>
      <c r="F17" s="43">
        <v>169.92</v>
      </c>
      <c r="G17" s="44">
        <f t="shared" si="0"/>
        <v>3398.3999999999996</v>
      </c>
    </row>
    <row r="18" spans="1:7" x14ac:dyDescent="0.25">
      <c r="A18" s="39">
        <v>43504</v>
      </c>
      <c r="B18" s="39">
        <v>43504</v>
      </c>
      <c r="C18" s="40">
        <v>258</v>
      </c>
      <c r="D18" s="41" t="s">
        <v>480</v>
      </c>
      <c r="E18" s="42">
        <v>2</v>
      </c>
      <c r="F18" s="43">
        <v>226.86</v>
      </c>
      <c r="G18" s="44">
        <f t="shared" si="0"/>
        <v>453.72</v>
      </c>
    </row>
    <row r="19" spans="1:7" x14ac:dyDescent="0.25">
      <c r="A19" s="39">
        <v>43504</v>
      </c>
      <c r="B19" s="39">
        <v>43504</v>
      </c>
      <c r="C19" s="40">
        <v>13</v>
      </c>
      <c r="D19" s="41" t="s">
        <v>479</v>
      </c>
      <c r="E19" s="42">
        <v>2</v>
      </c>
      <c r="F19" s="43">
        <v>359.99</v>
      </c>
      <c r="G19" s="44">
        <f t="shared" si="0"/>
        <v>719.98</v>
      </c>
    </row>
    <row r="20" spans="1:7" x14ac:dyDescent="0.25">
      <c r="A20" s="39">
        <v>44841</v>
      </c>
      <c r="B20" s="39">
        <v>44841</v>
      </c>
      <c r="C20" s="40">
        <v>14</v>
      </c>
      <c r="D20" s="41" t="s">
        <v>478</v>
      </c>
      <c r="E20" s="42">
        <v>6</v>
      </c>
      <c r="F20" s="43">
        <v>283.2</v>
      </c>
      <c r="G20" s="44">
        <f t="shared" si="0"/>
        <v>1699.1999999999998</v>
      </c>
    </row>
    <row r="21" spans="1:7" x14ac:dyDescent="0.25">
      <c r="A21" s="39">
        <v>43504</v>
      </c>
      <c r="B21" s="39">
        <v>43504</v>
      </c>
      <c r="C21" s="40">
        <v>15</v>
      </c>
      <c r="D21" s="41" t="s">
        <v>477</v>
      </c>
      <c r="E21" s="42">
        <v>28</v>
      </c>
      <c r="F21" s="43">
        <v>0</v>
      </c>
      <c r="G21" s="44">
        <f t="shared" si="0"/>
        <v>0</v>
      </c>
    </row>
    <row r="22" spans="1:7" x14ac:dyDescent="0.25">
      <c r="A22" s="39">
        <v>43504</v>
      </c>
      <c r="B22" s="39">
        <v>43504</v>
      </c>
      <c r="C22" s="40">
        <v>16</v>
      </c>
      <c r="D22" s="41" t="s">
        <v>476</v>
      </c>
      <c r="E22" s="42">
        <v>20</v>
      </c>
      <c r="F22" s="43">
        <v>0</v>
      </c>
      <c r="G22" s="44">
        <f t="shared" si="0"/>
        <v>0</v>
      </c>
    </row>
    <row r="23" spans="1:7" x14ac:dyDescent="0.25">
      <c r="A23" s="39">
        <v>44862</v>
      </c>
      <c r="B23" s="39">
        <v>44862</v>
      </c>
      <c r="C23" s="40">
        <v>18</v>
      </c>
      <c r="D23" s="41" t="s">
        <v>475</v>
      </c>
      <c r="E23" s="42">
        <v>34</v>
      </c>
      <c r="F23" s="43">
        <v>29.211617647058826</v>
      </c>
      <c r="G23" s="44">
        <f t="shared" si="0"/>
        <v>993.19500000000005</v>
      </c>
    </row>
    <row r="24" spans="1:7" x14ac:dyDescent="0.25">
      <c r="A24" s="39">
        <v>44862</v>
      </c>
      <c r="B24" s="39">
        <v>44862</v>
      </c>
      <c r="C24" s="40">
        <v>19</v>
      </c>
      <c r="D24" s="41" t="s">
        <v>474</v>
      </c>
      <c r="E24" s="42">
        <v>37</v>
      </c>
      <c r="F24" s="43">
        <v>29.210945945945941</v>
      </c>
      <c r="G24" s="44">
        <f t="shared" si="0"/>
        <v>1080.8049999999998</v>
      </c>
    </row>
    <row r="25" spans="1:7" x14ac:dyDescent="0.25">
      <c r="A25" s="39">
        <v>44862</v>
      </c>
      <c r="B25" s="39">
        <v>44862</v>
      </c>
      <c r="C25" s="40">
        <v>20</v>
      </c>
      <c r="D25" s="41" t="s">
        <v>473</v>
      </c>
      <c r="E25" s="42">
        <v>2</v>
      </c>
      <c r="F25" s="43">
        <v>29.212499999999977</v>
      </c>
      <c r="G25" s="44">
        <f t="shared" si="0"/>
        <v>58.424999999999955</v>
      </c>
    </row>
    <row r="26" spans="1:7" x14ac:dyDescent="0.25">
      <c r="A26" s="39">
        <v>43504</v>
      </c>
      <c r="B26" s="39">
        <v>43504</v>
      </c>
      <c r="C26" s="40">
        <v>21</v>
      </c>
      <c r="D26" s="41" t="s">
        <v>472</v>
      </c>
      <c r="E26" s="42">
        <v>17</v>
      </c>
      <c r="F26" s="43">
        <v>1100</v>
      </c>
      <c r="G26" s="44">
        <f t="shared" si="0"/>
        <v>18700</v>
      </c>
    </row>
    <row r="27" spans="1:7" x14ac:dyDescent="0.25">
      <c r="A27" s="39">
        <v>44965</v>
      </c>
      <c r="B27" s="39">
        <v>44965</v>
      </c>
      <c r="C27" s="40">
        <v>22</v>
      </c>
      <c r="D27" s="41" t="s">
        <v>471</v>
      </c>
      <c r="E27" s="42">
        <v>12</v>
      </c>
      <c r="F27" s="43">
        <v>57.427500000000002</v>
      </c>
      <c r="G27" s="44">
        <f t="shared" si="0"/>
        <v>689.13</v>
      </c>
    </row>
    <row r="28" spans="1:7" x14ac:dyDescent="0.25">
      <c r="A28" s="39">
        <v>44873</v>
      </c>
      <c r="B28" s="39">
        <v>44873</v>
      </c>
      <c r="C28" s="40">
        <v>23</v>
      </c>
      <c r="D28" s="41" t="s">
        <v>470</v>
      </c>
      <c r="E28" s="42">
        <v>84</v>
      </c>
      <c r="F28" s="43">
        <v>45.543928571428566</v>
      </c>
      <c r="G28" s="44">
        <f t="shared" si="0"/>
        <v>3825.6899999999996</v>
      </c>
    </row>
    <row r="29" spans="1:7" x14ac:dyDescent="0.25">
      <c r="A29" s="39">
        <v>44873</v>
      </c>
      <c r="B29" s="39">
        <v>44873</v>
      </c>
      <c r="C29" s="40">
        <v>25</v>
      </c>
      <c r="D29" s="41" t="s">
        <v>469</v>
      </c>
      <c r="E29" s="42">
        <v>22</v>
      </c>
      <c r="F29" s="43">
        <v>29.212727272727275</v>
      </c>
      <c r="G29" s="44">
        <f t="shared" si="0"/>
        <v>642.68000000000006</v>
      </c>
    </row>
    <row r="30" spans="1:7" x14ac:dyDescent="0.25">
      <c r="A30" s="39">
        <v>43504</v>
      </c>
      <c r="B30" s="39">
        <v>43504</v>
      </c>
      <c r="C30" s="40">
        <v>25.1</v>
      </c>
      <c r="D30" s="41" t="s">
        <v>468</v>
      </c>
      <c r="E30" s="42">
        <v>22</v>
      </c>
      <c r="F30" s="43">
        <v>29.21</v>
      </c>
      <c r="G30" s="44">
        <f t="shared" si="0"/>
        <v>642.62</v>
      </c>
    </row>
    <row r="31" spans="1:7" x14ac:dyDescent="0.25">
      <c r="A31" s="39">
        <v>44862</v>
      </c>
      <c r="B31" s="39">
        <v>44862</v>
      </c>
      <c r="C31" s="40">
        <v>24</v>
      </c>
      <c r="D31" s="41" t="s">
        <v>467</v>
      </c>
      <c r="E31" s="42">
        <v>14</v>
      </c>
      <c r="F31" s="43">
        <v>29.364142857142856</v>
      </c>
      <c r="G31" s="44">
        <f t="shared" si="0"/>
        <v>411.09799999999996</v>
      </c>
    </row>
    <row r="32" spans="1:7" x14ac:dyDescent="0.25">
      <c r="A32" s="39">
        <v>44862</v>
      </c>
      <c r="B32" s="39">
        <v>44862</v>
      </c>
      <c r="C32" s="40">
        <v>26</v>
      </c>
      <c r="D32" s="41" t="s">
        <v>466</v>
      </c>
      <c r="E32" s="42">
        <v>22</v>
      </c>
      <c r="F32" s="43">
        <v>29.209999999999994</v>
      </c>
      <c r="G32" s="44">
        <f t="shared" si="0"/>
        <v>642.61999999999989</v>
      </c>
    </row>
    <row r="33" spans="1:7" x14ac:dyDescent="0.25">
      <c r="A33" s="39">
        <v>44873</v>
      </c>
      <c r="B33" s="39">
        <v>44873</v>
      </c>
      <c r="C33" s="40">
        <v>27</v>
      </c>
      <c r="D33" s="41" t="s">
        <v>465</v>
      </c>
      <c r="E33" s="42">
        <v>13</v>
      </c>
      <c r="F33" s="43">
        <v>65.660307692307683</v>
      </c>
      <c r="G33" s="44">
        <f t="shared" si="0"/>
        <v>853.58399999999983</v>
      </c>
    </row>
    <row r="34" spans="1:7" x14ac:dyDescent="0.25">
      <c r="A34" s="39">
        <v>43504</v>
      </c>
      <c r="B34" s="39">
        <v>43504</v>
      </c>
      <c r="C34" s="40">
        <v>28</v>
      </c>
      <c r="D34" s="41" t="s">
        <v>464</v>
      </c>
      <c r="E34" s="42">
        <v>7</v>
      </c>
      <c r="F34" s="43">
        <v>703</v>
      </c>
      <c r="G34" s="44">
        <f t="shared" si="0"/>
        <v>4921</v>
      </c>
    </row>
    <row r="35" spans="1:7" x14ac:dyDescent="0.25">
      <c r="A35" s="39">
        <v>45000</v>
      </c>
      <c r="B35" s="39">
        <v>45000</v>
      </c>
      <c r="C35" s="40" t="s">
        <v>463</v>
      </c>
      <c r="D35" s="41" t="s">
        <v>462</v>
      </c>
      <c r="E35" s="42">
        <v>16</v>
      </c>
      <c r="F35" s="43">
        <v>38.873625000000004</v>
      </c>
      <c r="G35" s="44">
        <f t="shared" si="0"/>
        <v>621.97800000000007</v>
      </c>
    </row>
    <row r="36" spans="1:7" x14ac:dyDescent="0.25">
      <c r="A36" s="39">
        <v>44841</v>
      </c>
      <c r="B36" s="39">
        <v>44841</v>
      </c>
      <c r="C36" s="40">
        <v>29</v>
      </c>
      <c r="D36" s="41" t="s">
        <v>461</v>
      </c>
      <c r="E36" s="42">
        <v>33</v>
      </c>
      <c r="F36" s="47">
        <v>24.779999999999998</v>
      </c>
      <c r="G36" s="44">
        <f t="shared" si="0"/>
        <v>817.7399999999999</v>
      </c>
    </row>
    <row r="37" spans="1:7" x14ac:dyDescent="0.25">
      <c r="A37" s="39">
        <v>44841</v>
      </c>
      <c r="B37" s="39">
        <v>44841</v>
      </c>
      <c r="C37" s="40" t="s">
        <v>460</v>
      </c>
      <c r="D37" s="41" t="s">
        <v>459</v>
      </c>
      <c r="E37" s="42">
        <v>0</v>
      </c>
      <c r="F37" s="43">
        <v>0</v>
      </c>
      <c r="G37" s="44">
        <f t="shared" si="0"/>
        <v>0</v>
      </c>
    </row>
    <row r="38" spans="1:7" x14ac:dyDescent="0.25">
      <c r="A38" s="39">
        <v>44873</v>
      </c>
      <c r="B38" s="39">
        <v>44873</v>
      </c>
      <c r="C38" s="40">
        <v>30</v>
      </c>
      <c r="D38" s="41" t="s">
        <v>458</v>
      </c>
      <c r="E38" s="42">
        <v>15</v>
      </c>
      <c r="F38" s="43">
        <v>92.807000000000002</v>
      </c>
      <c r="G38" s="44">
        <f t="shared" si="0"/>
        <v>1392.105</v>
      </c>
    </row>
    <row r="39" spans="1:7" x14ac:dyDescent="0.25">
      <c r="A39" s="39">
        <v>43504</v>
      </c>
      <c r="B39" s="39">
        <v>43504</v>
      </c>
      <c r="C39" s="40">
        <v>31</v>
      </c>
      <c r="D39" s="41" t="s">
        <v>457</v>
      </c>
      <c r="E39" s="42">
        <v>17</v>
      </c>
      <c r="F39" s="43">
        <v>36</v>
      </c>
      <c r="G39" s="44">
        <f t="shared" si="0"/>
        <v>612</v>
      </c>
    </row>
    <row r="40" spans="1:7" x14ac:dyDescent="0.25">
      <c r="A40" s="39">
        <v>43504</v>
      </c>
      <c r="B40" s="39">
        <v>43504</v>
      </c>
      <c r="C40" s="40">
        <v>32</v>
      </c>
      <c r="D40" s="41" t="s">
        <v>456</v>
      </c>
      <c r="E40" s="42">
        <v>6</v>
      </c>
      <c r="F40" s="43">
        <v>342</v>
      </c>
      <c r="G40" s="44">
        <f t="shared" si="0"/>
        <v>2052</v>
      </c>
    </row>
    <row r="41" spans="1:7" x14ac:dyDescent="0.25">
      <c r="A41" s="39">
        <v>43504</v>
      </c>
      <c r="B41" s="39">
        <v>43504</v>
      </c>
      <c r="C41" s="40">
        <v>33</v>
      </c>
      <c r="D41" s="41" t="s">
        <v>455</v>
      </c>
      <c r="E41" s="42">
        <v>17</v>
      </c>
      <c r="F41" s="43">
        <v>58.823529411764703</v>
      </c>
      <c r="G41" s="44">
        <f t="shared" si="0"/>
        <v>1000</v>
      </c>
    </row>
    <row r="42" spans="1:7" x14ac:dyDescent="0.25">
      <c r="A42" s="39">
        <v>43504</v>
      </c>
      <c r="B42" s="39">
        <v>43504</v>
      </c>
      <c r="C42" s="40">
        <v>34</v>
      </c>
      <c r="D42" s="41" t="s">
        <v>454</v>
      </c>
      <c r="E42" s="42">
        <v>3</v>
      </c>
      <c r="F42" s="43">
        <v>140</v>
      </c>
      <c r="G42" s="44">
        <f t="shared" si="0"/>
        <v>420</v>
      </c>
    </row>
    <row r="43" spans="1:7" x14ac:dyDescent="0.25">
      <c r="A43" s="39">
        <v>44873</v>
      </c>
      <c r="B43" s="39">
        <v>44873</v>
      </c>
      <c r="C43" s="40">
        <v>124</v>
      </c>
      <c r="D43" s="41" t="s">
        <v>453</v>
      </c>
      <c r="E43" s="42">
        <v>2</v>
      </c>
      <c r="F43" s="43">
        <v>23.080800000000011</v>
      </c>
      <c r="G43" s="44">
        <f t="shared" si="0"/>
        <v>46.161600000000021</v>
      </c>
    </row>
    <row r="44" spans="1:7" x14ac:dyDescent="0.25">
      <c r="A44" s="39">
        <v>44862</v>
      </c>
      <c r="B44" s="39">
        <v>44862</v>
      </c>
      <c r="C44" s="40" t="s">
        <v>452</v>
      </c>
      <c r="D44" s="41" t="s">
        <v>451</v>
      </c>
      <c r="E44" s="42">
        <v>2</v>
      </c>
      <c r="F44" s="43">
        <v>37.913399999999996</v>
      </c>
      <c r="G44" s="44">
        <f t="shared" si="0"/>
        <v>75.826799999999992</v>
      </c>
    </row>
    <row r="45" spans="1:7" x14ac:dyDescent="0.25">
      <c r="A45" s="39">
        <v>45001</v>
      </c>
      <c r="B45" s="39">
        <v>45001</v>
      </c>
      <c r="C45" s="40">
        <v>35</v>
      </c>
      <c r="D45" s="41" t="s">
        <v>450</v>
      </c>
      <c r="E45" s="42">
        <v>100</v>
      </c>
      <c r="F45" s="43">
        <v>70.8</v>
      </c>
      <c r="G45" s="44">
        <f t="shared" si="0"/>
        <v>7080</v>
      </c>
    </row>
    <row r="46" spans="1:7" x14ac:dyDescent="0.25">
      <c r="A46" s="39">
        <v>44841</v>
      </c>
      <c r="B46" s="39">
        <v>44841</v>
      </c>
      <c r="C46" s="40">
        <v>36</v>
      </c>
      <c r="D46" s="41" t="s">
        <v>449</v>
      </c>
      <c r="E46" s="42">
        <v>84</v>
      </c>
      <c r="F46" s="43">
        <v>116.13095238095238</v>
      </c>
      <c r="G46" s="44">
        <f t="shared" si="0"/>
        <v>9755</v>
      </c>
    </row>
    <row r="47" spans="1:7" x14ac:dyDescent="0.25">
      <c r="A47" s="39">
        <v>44841</v>
      </c>
      <c r="B47" s="39">
        <v>44841</v>
      </c>
      <c r="C47" s="40">
        <v>37</v>
      </c>
      <c r="D47" s="41" t="s">
        <v>448</v>
      </c>
      <c r="E47" s="42">
        <v>56</v>
      </c>
      <c r="F47" s="43">
        <v>134.19642857142858</v>
      </c>
      <c r="G47" s="44">
        <f t="shared" si="0"/>
        <v>7515.0000000000009</v>
      </c>
    </row>
    <row r="48" spans="1:7" x14ac:dyDescent="0.25">
      <c r="A48" s="39">
        <v>44862</v>
      </c>
      <c r="B48" s="39">
        <v>44862</v>
      </c>
      <c r="C48" s="40">
        <v>38</v>
      </c>
      <c r="D48" s="41" t="s">
        <v>447</v>
      </c>
      <c r="E48" s="42">
        <v>72</v>
      </c>
      <c r="F48" s="43">
        <v>331.58</v>
      </c>
      <c r="G48" s="44">
        <f t="shared" si="0"/>
        <v>23873.759999999998</v>
      </c>
    </row>
    <row r="49" spans="1:7" x14ac:dyDescent="0.25">
      <c r="A49" s="39">
        <v>45000</v>
      </c>
      <c r="B49" s="39">
        <v>45000</v>
      </c>
      <c r="C49" s="40" t="s">
        <v>534</v>
      </c>
      <c r="D49" s="41" t="s">
        <v>533</v>
      </c>
      <c r="E49" s="42">
        <v>6</v>
      </c>
      <c r="F49" s="43">
        <v>284.82839999999993</v>
      </c>
      <c r="G49" s="44">
        <f t="shared" si="0"/>
        <v>1708.9703999999997</v>
      </c>
    </row>
    <row r="50" spans="1:7" x14ac:dyDescent="0.25">
      <c r="A50" s="39">
        <v>44873</v>
      </c>
      <c r="B50" s="39">
        <v>44873</v>
      </c>
      <c r="C50" s="40">
        <v>39</v>
      </c>
      <c r="D50" s="41" t="s">
        <v>506</v>
      </c>
      <c r="E50" s="42">
        <v>14</v>
      </c>
      <c r="F50" s="43">
        <v>156.114</v>
      </c>
      <c r="G50" s="44">
        <f t="shared" si="0"/>
        <v>2185.596</v>
      </c>
    </row>
    <row r="51" spans="1:7" x14ac:dyDescent="0.25">
      <c r="A51" s="39">
        <v>43504</v>
      </c>
      <c r="B51" s="39">
        <v>43504</v>
      </c>
      <c r="C51" s="40">
        <v>40</v>
      </c>
      <c r="D51" s="41" t="s">
        <v>446</v>
      </c>
      <c r="E51" s="42">
        <v>31</v>
      </c>
      <c r="F51" s="43">
        <v>703</v>
      </c>
      <c r="G51" s="44">
        <f t="shared" si="0"/>
        <v>21793</v>
      </c>
    </row>
    <row r="52" spans="1:7" x14ac:dyDescent="0.25">
      <c r="A52" s="39">
        <v>45009</v>
      </c>
      <c r="B52" s="39">
        <v>45009</v>
      </c>
      <c r="C52" s="40" t="s">
        <v>502</v>
      </c>
      <c r="D52" s="41" t="s">
        <v>503</v>
      </c>
      <c r="E52" s="42">
        <v>10</v>
      </c>
      <c r="F52" s="43">
        <v>554.6</v>
      </c>
      <c r="G52" s="44">
        <f t="shared" si="0"/>
        <v>5546</v>
      </c>
    </row>
    <row r="53" spans="1:7" x14ac:dyDescent="0.25">
      <c r="A53" s="39">
        <v>44862</v>
      </c>
      <c r="B53" s="39">
        <v>44862</v>
      </c>
      <c r="C53" s="40">
        <v>41</v>
      </c>
      <c r="D53" s="41" t="s">
        <v>445</v>
      </c>
      <c r="E53" s="42">
        <v>10</v>
      </c>
      <c r="F53" s="43">
        <v>60.392399999999995</v>
      </c>
      <c r="G53" s="44">
        <f t="shared" si="0"/>
        <v>603.92399999999998</v>
      </c>
    </row>
    <row r="54" spans="1:7" x14ac:dyDescent="0.25">
      <c r="A54" s="39">
        <v>45008</v>
      </c>
      <c r="B54" s="39">
        <v>45008</v>
      </c>
      <c r="C54" s="40">
        <v>43</v>
      </c>
      <c r="D54" s="41" t="s">
        <v>444</v>
      </c>
      <c r="E54" s="42">
        <v>27</v>
      </c>
      <c r="F54" s="43">
        <v>88.666666666666671</v>
      </c>
      <c r="G54" s="44">
        <f t="shared" si="0"/>
        <v>2394</v>
      </c>
    </row>
    <row r="55" spans="1:7" x14ac:dyDescent="0.25">
      <c r="A55" s="39">
        <v>45008</v>
      </c>
      <c r="B55" s="39">
        <v>45008</v>
      </c>
      <c r="C55" s="40">
        <v>44</v>
      </c>
      <c r="D55" s="41" t="s">
        <v>443</v>
      </c>
      <c r="E55" s="42">
        <v>20</v>
      </c>
      <c r="F55" s="43">
        <v>77.7</v>
      </c>
      <c r="G55" s="44">
        <f t="shared" si="0"/>
        <v>1554</v>
      </c>
    </row>
    <row r="56" spans="1:7" x14ac:dyDescent="0.25">
      <c r="A56" s="39">
        <v>44841</v>
      </c>
      <c r="B56" s="39">
        <v>44841</v>
      </c>
      <c r="C56" s="40" t="s">
        <v>315</v>
      </c>
      <c r="D56" s="41" t="s">
        <v>314</v>
      </c>
      <c r="E56" s="42">
        <v>1</v>
      </c>
      <c r="F56" s="43">
        <v>19350.82</v>
      </c>
      <c r="G56" s="44">
        <f t="shared" si="0"/>
        <v>19350.82</v>
      </c>
    </row>
    <row r="57" spans="1:7" x14ac:dyDescent="0.25">
      <c r="A57" s="39">
        <v>45008</v>
      </c>
      <c r="B57" s="39">
        <v>45008</v>
      </c>
      <c r="C57" s="40">
        <v>46</v>
      </c>
      <c r="D57" s="41" t="s">
        <v>441</v>
      </c>
      <c r="E57" s="42">
        <v>22</v>
      </c>
      <c r="F57" s="43">
        <v>81.545454545454547</v>
      </c>
      <c r="G57" s="44">
        <f t="shared" si="0"/>
        <v>1794</v>
      </c>
    </row>
    <row r="58" spans="1:7" x14ac:dyDescent="0.25">
      <c r="A58" s="39">
        <v>45008</v>
      </c>
      <c r="B58" s="39">
        <v>45008</v>
      </c>
      <c r="C58" s="40">
        <v>47</v>
      </c>
      <c r="D58" s="41" t="s">
        <v>440</v>
      </c>
      <c r="E58" s="42">
        <v>23</v>
      </c>
      <c r="F58" s="43">
        <v>83.217391304347828</v>
      </c>
      <c r="G58" s="44">
        <f t="shared" si="0"/>
        <v>1914</v>
      </c>
    </row>
    <row r="59" spans="1:7" x14ac:dyDescent="0.25">
      <c r="A59" s="39">
        <v>43504</v>
      </c>
      <c r="B59" s="39">
        <v>43504</v>
      </c>
      <c r="C59" s="40">
        <v>49</v>
      </c>
      <c r="D59" s="41" t="s">
        <v>439</v>
      </c>
      <c r="E59" s="42">
        <v>8</v>
      </c>
      <c r="F59" s="43">
        <v>6.2</v>
      </c>
      <c r="G59" s="44">
        <f t="shared" si="0"/>
        <v>49.6</v>
      </c>
    </row>
    <row r="60" spans="1:7" x14ac:dyDescent="0.25">
      <c r="A60" s="39">
        <v>43504</v>
      </c>
      <c r="B60" s="39">
        <v>43504</v>
      </c>
      <c r="C60" s="40">
        <v>51</v>
      </c>
      <c r="D60" s="41" t="s">
        <v>438</v>
      </c>
      <c r="E60" s="42">
        <v>59</v>
      </c>
      <c r="F60" s="43">
        <v>2.65</v>
      </c>
      <c r="G60" s="44">
        <f t="shared" si="0"/>
        <v>156.35</v>
      </c>
    </row>
    <row r="61" spans="1:7" x14ac:dyDescent="0.25">
      <c r="A61" s="39">
        <v>43504</v>
      </c>
      <c r="B61" s="39">
        <v>43504</v>
      </c>
      <c r="C61" s="40">
        <v>52</v>
      </c>
      <c r="D61" s="41" t="s">
        <v>437</v>
      </c>
      <c r="E61" s="42">
        <v>30</v>
      </c>
      <c r="F61" s="43">
        <v>3.65</v>
      </c>
      <c r="G61" s="44">
        <f t="shared" si="0"/>
        <v>109.5</v>
      </c>
    </row>
    <row r="62" spans="1:7" x14ac:dyDescent="0.25">
      <c r="A62" s="39">
        <v>43504</v>
      </c>
      <c r="B62" s="39">
        <v>43504</v>
      </c>
      <c r="C62" s="40">
        <v>53</v>
      </c>
      <c r="D62" s="41" t="s">
        <v>436</v>
      </c>
      <c r="E62" s="42">
        <v>26</v>
      </c>
      <c r="F62" s="43">
        <v>4.6500000000000004</v>
      </c>
      <c r="G62" s="44">
        <f t="shared" si="0"/>
        <v>120.9</v>
      </c>
    </row>
    <row r="63" spans="1:7" x14ac:dyDescent="0.25">
      <c r="A63" s="39">
        <v>43504</v>
      </c>
      <c r="B63" s="39">
        <v>43504</v>
      </c>
      <c r="C63" s="40">
        <v>54</v>
      </c>
      <c r="D63" s="41" t="s">
        <v>435</v>
      </c>
      <c r="E63" s="42">
        <v>3</v>
      </c>
      <c r="F63" s="43">
        <v>85</v>
      </c>
      <c r="G63" s="44">
        <f t="shared" si="0"/>
        <v>255</v>
      </c>
    </row>
    <row r="64" spans="1:7" x14ac:dyDescent="0.25">
      <c r="A64" s="39">
        <v>43504</v>
      </c>
      <c r="B64" s="39">
        <v>43504</v>
      </c>
      <c r="C64" s="40">
        <v>55</v>
      </c>
      <c r="D64" s="41" t="s">
        <v>434</v>
      </c>
      <c r="E64" s="42">
        <v>26</v>
      </c>
      <c r="F64" s="43">
        <v>85</v>
      </c>
      <c r="G64" s="44">
        <f t="shared" si="0"/>
        <v>2210</v>
      </c>
    </row>
    <row r="65" spans="1:7" x14ac:dyDescent="0.25">
      <c r="A65" s="39">
        <v>43504</v>
      </c>
      <c r="B65" s="39">
        <v>43504</v>
      </c>
      <c r="C65" s="40">
        <v>56</v>
      </c>
      <c r="D65" s="41" t="s">
        <v>433</v>
      </c>
      <c r="E65" s="42">
        <v>2</v>
      </c>
      <c r="F65" s="43">
        <v>1115.1300000000001</v>
      </c>
      <c r="G65" s="44">
        <f t="shared" si="0"/>
        <v>2230.2600000000002</v>
      </c>
    </row>
    <row r="66" spans="1:7" x14ac:dyDescent="0.25">
      <c r="A66" s="39">
        <v>43504</v>
      </c>
      <c r="B66" s="39">
        <v>43504</v>
      </c>
      <c r="C66" s="40">
        <v>57</v>
      </c>
      <c r="D66" s="41" t="s">
        <v>432</v>
      </c>
      <c r="E66" s="42">
        <v>2</v>
      </c>
      <c r="F66" s="43">
        <v>1115.1300000000001</v>
      </c>
      <c r="G66" s="44">
        <f t="shared" si="0"/>
        <v>2230.2600000000002</v>
      </c>
    </row>
    <row r="67" spans="1:7" x14ac:dyDescent="0.25">
      <c r="A67" s="39">
        <v>43504</v>
      </c>
      <c r="B67" s="39">
        <v>43504</v>
      </c>
      <c r="C67" s="40">
        <v>58</v>
      </c>
      <c r="D67" s="41" t="s">
        <v>431</v>
      </c>
      <c r="E67" s="42">
        <v>1</v>
      </c>
      <c r="F67" s="43">
        <v>1115.1300000000001</v>
      </c>
      <c r="G67" s="44">
        <f t="shared" si="0"/>
        <v>1115.1300000000001</v>
      </c>
    </row>
    <row r="68" spans="1:7" x14ac:dyDescent="0.25">
      <c r="A68" s="39">
        <v>43504</v>
      </c>
      <c r="B68" s="39">
        <v>43504</v>
      </c>
      <c r="C68" s="40">
        <v>59</v>
      </c>
      <c r="D68" s="41" t="s">
        <v>430</v>
      </c>
      <c r="E68" s="42">
        <v>2</v>
      </c>
      <c r="F68" s="43">
        <v>1115.1300000000001</v>
      </c>
      <c r="G68" s="44">
        <f t="shared" si="0"/>
        <v>2230.2600000000002</v>
      </c>
    </row>
    <row r="69" spans="1:7" x14ac:dyDescent="0.25">
      <c r="A69" s="39">
        <v>43504</v>
      </c>
      <c r="B69" s="39">
        <v>43504</v>
      </c>
      <c r="C69" s="40">
        <v>60</v>
      </c>
      <c r="D69" s="41" t="s">
        <v>429</v>
      </c>
      <c r="E69" s="42">
        <v>1</v>
      </c>
      <c r="F69" s="43">
        <v>1115.1300000000001</v>
      </c>
      <c r="G69" s="44">
        <f t="shared" si="0"/>
        <v>1115.1300000000001</v>
      </c>
    </row>
    <row r="70" spans="1:7" x14ac:dyDescent="0.25">
      <c r="A70" s="39">
        <v>43504</v>
      </c>
      <c r="B70" s="39">
        <v>43504</v>
      </c>
      <c r="C70" s="40" t="s">
        <v>428</v>
      </c>
      <c r="D70" s="41" t="s">
        <v>427</v>
      </c>
      <c r="E70" s="42">
        <v>1</v>
      </c>
      <c r="F70" s="43">
        <v>1115.1300000000001</v>
      </c>
      <c r="G70" s="44">
        <f t="shared" si="0"/>
        <v>1115.1300000000001</v>
      </c>
    </row>
    <row r="71" spans="1:7" x14ac:dyDescent="0.25">
      <c r="A71" s="39">
        <v>43504</v>
      </c>
      <c r="B71" s="39">
        <v>43504</v>
      </c>
      <c r="C71" s="40">
        <v>61</v>
      </c>
      <c r="D71" s="41" t="s">
        <v>426</v>
      </c>
      <c r="E71" s="42">
        <v>2</v>
      </c>
      <c r="F71" s="43">
        <v>1115.1300000000001</v>
      </c>
      <c r="G71" s="44">
        <f t="shared" si="0"/>
        <v>2230.2600000000002</v>
      </c>
    </row>
    <row r="72" spans="1:7" x14ac:dyDescent="0.25">
      <c r="A72" s="39">
        <v>43504</v>
      </c>
      <c r="B72" s="39">
        <v>43504</v>
      </c>
      <c r="C72" s="40" t="s">
        <v>425</v>
      </c>
      <c r="D72" s="41" t="s">
        <v>424</v>
      </c>
      <c r="E72" s="42">
        <v>1</v>
      </c>
      <c r="F72" s="43">
        <v>1115.1300000000001</v>
      </c>
      <c r="G72" s="44">
        <f t="shared" si="0"/>
        <v>1115.1300000000001</v>
      </c>
    </row>
    <row r="73" spans="1:7" x14ac:dyDescent="0.25">
      <c r="A73" s="39">
        <v>43504</v>
      </c>
      <c r="B73" s="39">
        <v>43504</v>
      </c>
      <c r="C73" s="40">
        <v>62</v>
      </c>
      <c r="D73" s="41" t="s">
        <v>423</v>
      </c>
      <c r="E73" s="42">
        <v>4</v>
      </c>
      <c r="F73" s="43">
        <v>80</v>
      </c>
      <c r="G73" s="44">
        <f t="shared" si="0"/>
        <v>320</v>
      </c>
    </row>
    <row r="74" spans="1:7" x14ac:dyDescent="0.25">
      <c r="A74" s="39">
        <v>43504</v>
      </c>
      <c r="B74" s="39">
        <v>43504</v>
      </c>
      <c r="C74" s="40">
        <v>63</v>
      </c>
      <c r="D74" s="41" t="s">
        <v>422</v>
      </c>
      <c r="E74" s="42">
        <v>1</v>
      </c>
      <c r="F74" s="43">
        <v>75</v>
      </c>
      <c r="G74" s="44">
        <f t="shared" ref="G74:G137" si="1">+E74*F74</f>
        <v>75</v>
      </c>
    </row>
    <row r="75" spans="1:7" x14ac:dyDescent="0.25">
      <c r="A75" s="39">
        <v>43504</v>
      </c>
      <c r="B75" s="39">
        <v>43504</v>
      </c>
      <c r="C75" s="40">
        <v>64</v>
      </c>
      <c r="D75" s="41" t="s">
        <v>521</v>
      </c>
      <c r="E75" s="42">
        <v>28</v>
      </c>
      <c r="F75" s="43">
        <v>80</v>
      </c>
      <c r="G75" s="44">
        <f t="shared" si="1"/>
        <v>2240</v>
      </c>
    </row>
    <row r="76" spans="1:7" x14ac:dyDescent="0.25">
      <c r="A76" s="39">
        <v>43504</v>
      </c>
      <c r="B76" s="39">
        <v>43504</v>
      </c>
      <c r="C76" s="40">
        <v>65</v>
      </c>
      <c r="D76" s="41" t="s">
        <v>421</v>
      </c>
      <c r="E76" s="42">
        <v>3</v>
      </c>
      <c r="F76" s="43">
        <v>80</v>
      </c>
      <c r="G76" s="44">
        <f t="shared" si="1"/>
        <v>240</v>
      </c>
    </row>
    <row r="77" spans="1:7" x14ac:dyDescent="0.25">
      <c r="A77" s="39">
        <v>43504</v>
      </c>
      <c r="B77" s="39">
        <v>43504</v>
      </c>
      <c r="C77" s="40">
        <v>66</v>
      </c>
      <c r="D77" s="41" t="s">
        <v>420</v>
      </c>
      <c r="E77" s="42">
        <v>3</v>
      </c>
      <c r="F77" s="43">
        <v>75</v>
      </c>
      <c r="G77" s="44">
        <f t="shared" si="1"/>
        <v>225</v>
      </c>
    </row>
    <row r="78" spans="1:7" x14ac:dyDescent="0.25">
      <c r="A78" s="39">
        <v>43504</v>
      </c>
      <c r="B78" s="39">
        <v>43504</v>
      </c>
      <c r="C78" s="40">
        <v>67</v>
      </c>
      <c r="D78" s="41" t="s">
        <v>419</v>
      </c>
      <c r="E78" s="42">
        <v>25</v>
      </c>
      <c r="F78" s="43">
        <v>75</v>
      </c>
      <c r="G78" s="44">
        <f t="shared" si="1"/>
        <v>1875</v>
      </c>
    </row>
    <row r="79" spans="1:7" x14ac:dyDescent="0.25">
      <c r="A79" s="39">
        <v>43504</v>
      </c>
      <c r="B79" s="39">
        <v>43504</v>
      </c>
      <c r="C79" s="40">
        <v>68</v>
      </c>
      <c r="D79" s="41" t="s">
        <v>418</v>
      </c>
      <c r="E79" s="42">
        <v>19</v>
      </c>
      <c r="F79" s="43">
        <v>94.3</v>
      </c>
      <c r="G79" s="44">
        <f t="shared" si="1"/>
        <v>1791.7</v>
      </c>
    </row>
    <row r="80" spans="1:7" x14ac:dyDescent="0.25">
      <c r="A80" s="39">
        <v>43504</v>
      </c>
      <c r="B80" s="39">
        <v>43504</v>
      </c>
      <c r="C80" s="40">
        <v>69</v>
      </c>
      <c r="D80" s="41" t="s">
        <v>417</v>
      </c>
      <c r="E80" s="42">
        <v>25</v>
      </c>
      <c r="F80" s="43">
        <v>80</v>
      </c>
      <c r="G80" s="44">
        <f t="shared" si="1"/>
        <v>2000</v>
      </c>
    </row>
    <row r="81" spans="1:7" x14ac:dyDescent="0.25">
      <c r="A81" s="39">
        <v>43504</v>
      </c>
      <c r="B81" s="39">
        <v>43504</v>
      </c>
      <c r="C81" s="40">
        <v>70</v>
      </c>
      <c r="D81" s="41" t="s">
        <v>416</v>
      </c>
      <c r="E81" s="42">
        <v>3</v>
      </c>
      <c r="F81" s="43">
        <v>75</v>
      </c>
      <c r="G81" s="44">
        <f t="shared" si="1"/>
        <v>225</v>
      </c>
    </row>
    <row r="82" spans="1:7" x14ac:dyDescent="0.25">
      <c r="A82" s="39">
        <v>43504</v>
      </c>
      <c r="B82" s="39">
        <v>43504</v>
      </c>
      <c r="C82" s="40">
        <v>71</v>
      </c>
      <c r="D82" s="41" t="s">
        <v>415</v>
      </c>
      <c r="E82" s="42">
        <v>5</v>
      </c>
      <c r="F82" s="43">
        <v>75</v>
      </c>
      <c r="G82" s="44">
        <f t="shared" si="1"/>
        <v>375</v>
      </c>
    </row>
    <row r="83" spans="1:7" x14ac:dyDescent="0.25">
      <c r="A83" s="39">
        <v>44873</v>
      </c>
      <c r="B83" s="39">
        <v>44873</v>
      </c>
      <c r="C83" s="40">
        <v>72</v>
      </c>
      <c r="D83" s="41" t="s">
        <v>414</v>
      </c>
      <c r="E83" s="42">
        <v>2</v>
      </c>
      <c r="F83" s="43">
        <v>106.30619999999999</v>
      </c>
      <c r="G83" s="44">
        <f t="shared" si="1"/>
        <v>212.61239999999998</v>
      </c>
    </row>
    <row r="84" spans="1:7" x14ac:dyDescent="0.25">
      <c r="A84" s="39">
        <v>44873</v>
      </c>
      <c r="B84" s="39">
        <v>44873</v>
      </c>
      <c r="C84" s="40">
        <v>73</v>
      </c>
      <c r="D84" s="41" t="s">
        <v>413</v>
      </c>
      <c r="E84" s="42">
        <v>1</v>
      </c>
      <c r="F84" s="43">
        <v>106.30619999999999</v>
      </c>
      <c r="G84" s="44">
        <f t="shared" si="1"/>
        <v>106.30619999999999</v>
      </c>
    </row>
    <row r="85" spans="1:7" x14ac:dyDescent="0.25">
      <c r="A85" s="39">
        <v>44873</v>
      </c>
      <c r="B85" s="39">
        <v>44873</v>
      </c>
      <c r="C85" s="40">
        <v>74</v>
      </c>
      <c r="D85" s="41" t="s">
        <v>412</v>
      </c>
      <c r="E85" s="42">
        <v>0</v>
      </c>
      <c r="F85" s="43">
        <v>0</v>
      </c>
      <c r="G85" s="44">
        <f t="shared" si="1"/>
        <v>0</v>
      </c>
    </row>
    <row r="86" spans="1:7" x14ac:dyDescent="0.25">
      <c r="A86" s="39">
        <v>43504</v>
      </c>
      <c r="B86" s="39">
        <v>43504</v>
      </c>
      <c r="C86" s="40">
        <v>259</v>
      </c>
      <c r="D86" s="41" t="s">
        <v>411</v>
      </c>
      <c r="E86" s="42">
        <v>6</v>
      </c>
      <c r="F86" s="43">
        <v>250</v>
      </c>
      <c r="G86" s="44">
        <f t="shared" si="1"/>
        <v>1500</v>
      </c>
    </row>
    <row r="87" spans="1:7" x14ac:dyDescent="0.25">
      <c r="A87" s="39">
        <v>43504</v>
      </c>
      <c r="B87" s="39">
        <v>43504</v>
      </c>
      <c r="C87" s="40">
        <v>75</v>
      </c>
      <c r="D87" s="41" t="s">
        <v>410</v>
      </c>
      <c r="E87" s="42">
        <v>1</v>
      </c>
      <c r="F87" s="43">
        <v>106.3062</v>
      </c>
      <c r="G87" s="44">
        <f t="shared" si="1"/>
        <v>106.3062</v>
      </c>
    </row>
    <row r="88" spans="1:7" x14ac:dyDescent="0.25">
      <c r="A88" s="39">
        <v>44873</v>
      </c>
      <c r="B88" s="39">
        <v>44873</v>
      </c>
      <c r="C88" s="40">
        <v>76</v>
      </c>
      <c r="D88" s="41" t="s">
        <v>409</v>
      </c>
      <c r="E88" s="42">
        <v>5</v>
      </c>
      <c r="F88" s="43">
        <v>106.30620000000002</v>
      </c>
      <c r="G88" s="44">
        <f t="shared" si="1"/>
        <v>531.53100000000006</v>
      </c>
    </row>
    <row r="89" spans="1:7" x14ac:dyDescent="0.25">
      <c r="A89" s="39">
        <v>43504</v>
      </c>
      <c r="B89" s="39">
        <v>43504</v>
      </c>
      <c r="C89" s="40">
        <v>77</v>
      </c>
      <c r="D89" s="41" t="s">
        <v>408</v>
      </c>
      <c r="E89" s="42">
        <v>7</v>
      </c>
      <c r="F89" s="43">
        <v>106.3062</v>
      </c>
      <c r="G89" s="44">
        <f t="shared" si="1"/>
        <v>744.14340000000004</v>
      </c>
    </row>
    <row r="90" spans="1:7" x14ac:dyDescent="0.25">
      <c r="A90" s="39">
        <v>44873</v>
      </c>
      <c r="B90" s="39">
        <v>44873</v>
      </c>
      <c r="C90" s="40">
        <v>78</v>
      </c>
      <c r="D90" s="41" t="s">
        <v>407</v>
      </c>
      <c r="E90" s="42">
        <v>7</v>
      </c>
      <c r="F90" s="43">
        <v>106.3062</v>
      </c>
      <c r="G90" s="44">
        <f t="shared" si="1"/>
        <v>744.14340000000004</v>
      </c>
    </row>
    <row r="91" spans="1:7" x14ac:dyDescent="0.25">
      <c r="A91" s="39">
        <v>44873</v>
      </c>
      <c r="B91" s="39">
        <v>44873</v>
      </c>
      <c r="C91" s="40">
        <v>79</v>
      </c>
      <c r="D91" s="41" t="s">
        <v>406</v>
      </c>
      <c r="E91" s="42">
        <v>9</v>
      </c>
      <c r="F91" s="43">
        <v>106.30620000000002</v>
      </c>
      <c r="G91" s="44">
        <f t="shared" si="1"/>
        <v>956.75580000000014</v>
      </c>
    </row>
    <row r="92" spans="1:7" x14ac:dyDescent="0.25">
      <c r="A92" s="39">
        <v>45009</v>
      </c>
      <c r="B92" s="39">
        <v>45009</v>
      </c>
      <c r="C92" s="40">
        <v>179</v>
      </c>
      <c r="D92" s="41" t="s">
        <v>536</v>
      </c>
      <c r="E92" s="42">
        <v>10</v>
      </c>
      <c r="F92" s="43">
        <v>35.4</v>
      </c>
      <c r="G92" s="44">
        <f t="shared" si="1"/>
        <v>354</v>
      </c>
    </row>
    <row r="93" spans="1:7" x14ac:dyDescent="0.25">
      <c r="A93" s="39">
        <v>45009</v>
      </c>
      <c r="B93" s="39">
        <v>45009</v>
      </c>
      <c r="C93" s="40">
        <v>115</v>
      </c>
      <c r="D93" s="41" t="s">
        <v>376</v>
      </c>
      <c r="E93" s="42">
        <v>29</v>
      </c>
      <c r="F93" s="43">
        <v>940.73668965517243</v>
      </c>
      <c r="G93" s="44">
        <f t="shared" si="1"/>
        <v>27281.364000000001</v>
      </c>
    </row>
    <row r="94" spans="1:7" x14ac:dyDescent="0.25">
      <c r="A94" s="39">
        <v>44873</v>
      </c>
      <c r="B94" s="39">
        <v>44873</v>
      </c>
      <c r="C94" s="40">
        <v>81</v>
      </c>
      <c r="D94" s="41" t="s">
        <v>404</v>
      </c>
      <c r="E94" s="42">
        <v>2</v>
      </c>
      <c r="F94" s="43">
        <v>106.30620000000002</v>
      </c>
      <c r="G94" s="44">
        <f t="shared" si="1"/>
        <v>212.61240000000004</v>
      </c>
    </row>
    <row r="95" spans="1:7" x14ac:dyDescent="0.25">
      <c r="A95" s="39">
        <v>44873</v>
      </c>
      <c r="B95" s="39">
        <v>44873</v>
      </c>
      <c r="C95" s="40">
        <v>82</v>
      </c>
      <c r="D95" s="41" t="s">
        <v>403</v>
      </c>
      <c r="E95" s="42">
        <v>4</v>
      </c>
      <c r="F95" s="43">
        <v>106.30620000000002</v>
      </c>
      <c r="G95" s="44">
        <f t="shared" si="1"/>
        <v>425.22480000000007</v>
      </c>
    </row>
    <row r="96" spans="1:7" x14ac:dyDescent="0.25">
      <c r="A96" s="39">
        <v>44873</v>
      </c>
      <c r="B96" s="39">
        <v>44873</v>
      </c>
      <c r="C96" s="40">
        <v>83</v>
      </c>
      <c r="D96" s="41" t="s">
        <v>402</v>
      </c>
      <c r="E96" s="42">
        <v>2</v>
      </c>
      <c r="F96" s="43">
        <v>106.30620000000002</v>
      </c>
      <c r="G96" s="44">
        <f t="shared" si="1"/>
        <v>212.61240000000004</v>
      </c>
    </row>
    <row r="97" spans="1:7" x14ac:dyDescent="0.25">
      <c r="A97" s="39">
        <v>45000</v>
      </c>
      <c r="B97" s="39">
        <v>45000</v>
      </c>
      <c r="C97" s="40">
        <v>92</v>
      </c>
      <c r="D97" s="41" t="s">
        <v>518</v>
      </c>
      <c r="E97" s="42">
        <v>34</v>
      </c>
      <c r="F97" s="43">
        <v>383.31814117647065</v>
      </c>
      <c r="G97" s="44">
        <f t="shared" si="1"/>
        <v>13032.816800000002</v>
      </c>
    </row>
    <row r="98" spans="1:7" x14ac:dyDescent="0.25">
      <c r="A98" s="39">
        <v>45000</v>
      </c>
      <c r="B98" s="39">
        <v>45000</v>
      </c>
      <c r="C98" s="40">
        <v>92</v>
      </c>
      <c r="D98" s="41" t="s">
        <v>401</v>
      </c>
      <c r="E98" s="42">
        <v>34</v>
      </c>
      <c r="F98" s="48">
        <v>383.31814117647065</v>
      </c>
      <c r="G98" s="44">
        <f t="shared" si="1"/>
        <v>13032.816800000002</v>
      </c>
    </row>
    <row r="99" spans="1:7" x14ac:dyDescent="0.25">
      <c r="A99" s="39">
        <v>44903</v>
      </c>
      <c r="B99" s="39">
        <v>44903</v>
      </c>
      <c r="C99" s="40">
        <v>84</v>
      </c>
      <c r="D99" s="41" t="s">
        <v>400</v>
      </c>
      <c r="E99" s="42">
        <v>0</v>
      </c>
      <c r="F99" s="43">
        <v>0</v>
      </c>
      <c r="G99" s="44">
        <f t="shared" si="1"/>
        <v>0</v>
      </c>
    </row>
    <row r="100" spans="1:7" x14ac:dyDescent="0.25">
      <c r="A100" s="39">
        <v>43504</v>
      </c>
      <c r="B100" s="39">
        <v>43504</v>
      </c>
      <c r="C100" s="40">
        <v>93</v>
      </c>
      <c r="D100" s="41" t="s">
        <v>515</v>
      </c>
      <c r="E100" s="42">
        <v>25</v>
      </c>
      <c r="F100" s="43">
        <v>195</v>
      </c>
      <c r="G100" s="44">
        <f t="shared" si="1"/>
        <v>4875</v>
      </c>
    </row>
    <row r="101" spans="1:7" x14ac:dyDescent="0.25">
      <c r="A101" s="39">
        <v>43504</v>
      </c>
      <c r="B101" s="39">
        <v>43504</v>
      </c>
      <c r="C101" s="40">
        <v>94</v>
      </c>
      <c r="D101" s="41" t="s">
        <v>514</v>
      </c>
      <c r="E101" s="42">
        <v>32</v>
      </c>
      <c r="F101" s="43">
        <v>185</v>
      </c>
      <c r="G101" s="44">
        <f t="shared" si="1"/>
        <v>5920</v>
      </c>
    </row>
    <row r="102" spans="1:7" x14ac:dyDescent="0.25">
      <c r="A102" s="39">
        <v>43504</v>
      </c>
      <c r="B102" s="39">
        <v>43504</v>
      </c>
      <c r="C102" s="40">
        <v>85</v>
      </c>
      <c r="D102" s="41" t="s">
        <v>516</v>
      </c>
      <c r="E102" s="42">
        <v>32</v>
      </c>
      <c r="F102" s="43">
        <v>58.6</v>
      </c>
      <c r="G102" s="44">
        <f t="shared" si="1"/>
        <v>1875.2</v>
      </c>
    </row>
    <row r="103" spans="1:7" x14ac:dyDescent="0.25">
      <c r="A103" s="39">
        <v>45005</v>
      </c>
      <c r="B103" s="39">
        <v>45005</v>
      </c>
      <c r="C103" s="40">
        <v>95</v>
      </c>
      <c r="D103" s="41" t="s">
        <v>399</v>
      </c>
      <c r="E103" s="42">
        <v>27</v>
      </c>
      <c r="F103" s="43">
        <v>72.9358</v>
      </c>
      <c r="G103" s="44">
        <f t="shared" si="1"/>
        <v>1969.2665999999999</v>
      </c>
    </row>
    <row r="104" spans="1:7" x14ac:dyDescent="0.25">
      <c r="A104" s="39">
        <v>44862</v>
      </c>
      <c r="B104" s="39">
        <v>44862</v>
      </c>
      <c r="C104" s="40">
        <v>96</v>
      </c>
      <c r="D104" s="41" t="s">
        <v>398</v>
      </c>
      <c r="E104" s="42">
        <v>1</v>
      </c>
      <c r="F104" s="43">
        <v>327.11000000000013</v>
      </c>
      <c r="G104" s="44">
        <f t="shared" si="1"/>
        <v>327.11000000000013</v>
      </c>
    </row>
    <row r="105" spans="1:7" x14ac:dyDescent="0.25">
      <c r="A105" s="39">
        <v>45009</v>
      </c>
      <c r="B105" s="39">
        <v>45009</v>
      </c>
      <c r="C105" s="40">
        <v>97</v>
      </c>
      <c r="D105" s="41" t="s">
        <v>397</v>
      </c>
      <c r="E105" s="49">
        <v>70</v>
      </c>
      <c r="F105" s="43">
        <v>27.185514285714291</v>
      </c>
      <c r="G105" s="44">
        <f t="shared" si="1"/>
        <v>1902.9860000000003</v>
      </c>
    </row>
    <row r="106" spans="1:7" x14ac:dyDescent="0.25">
      <c r="A106" s="39">
        <v>44862</v>
      </c>
      <c r="B106" s="39">
        <v>44862</v>
      </c>
      <c r="C106" s="40">
        <v>42</v>
      </c>
      <c r="D106" s="41" t="s">
        <v>507</v>
      </c>
      <c r="E106" s="42">
        <v>12</v>
      </c>
      <c r="F106" s="43">
        <v>505.512</v>
      </c>
      <c r="G106" s="44">
        <f t="shared" si="1"/>
        <v>6066.1440000000002</v>
      </c>
    </row>
    <row r="107" spans="1:7" x14ac:dyDescent="0.25">
      <c r="A107" s="39">
        <v>44841</v>
      </c>
      <c r="B107" s="39">
        <v>44841</v>
      </c>
      <c r="C107" s="40" t="s">
        <v>396</v>
      </c>
      <c r="D107" s="41" t="s">
        <v>395</v>
      </c>
      <c r="E107" s="42">
        <v>2</v>
      </c>
      <c r="F107" s="43">
        <v>623.04</v>
      </c>
      <c r="G107" s="44">
        <f t="shared" si="1"/>
        <v>1246.08</v>
      </c>
    </row>
    <row r="108" spans="1:7" x14ac:dyDescent="0.25">
      <c r="A108" s="39">
        <v>44862</v>
      </c>
      <c r="B108" s="39">
        <v>44862</v>
      </c>
      <c r="C108" s="40">
        <v>98</v>
      </c>
      <c r="D108" s="41" t="s">
        <v>394</v>
      </c>
      <c r="E108" s="42">
        <v>24</v>
      </c>
      <c r="F108" s="43">
        <v>15.148249999999999</v>
      </c>
      <c r="G108" s="44">
        <f t="shared" si="1"/>
        <v>363.55799999999999</v>
      </c>
    </row>
    <row r="109" spans="1:7" x14ac:dyDescent="0.25">
      <c r="A109" s="39">
        <v>44862</v>
      </c>
      <c r="B109" s="39">
        <v>44862</v>
      </c>
      <c r="C109" s="40" t="s">
        <v>393</v>
      </c>
      <c r="D109" s="41" t="s">
        <v>392</v>
      </c>
      <c r="E109" s="42">
        <v>2</v>
      </c>
      <c r="F109" s="43">
        <v>3047.94</v>
      </c>
      <c r="G109" s="44">
        <f t="shared" si="1"/>
        <v>6095.88</v>
      </c>
    </row>
    <row r="110" spans="1:7" x14ac:dyDescent="0.25">
      <c r="A110" s="39">
        <v>44862</v>
      </c>
      <c r="B110" s="39">
        <v>44862</v>
      </c>
      <c r="C110" s="40" t="s">
        <v>391</v>
      </c>
      <c r="D110" s="41" t="s">
        <v>390</v>
      </c>
      <c r="E110" s="42">
        <v>1</v>
      </c>
      <c r="F110" s="43">
        <v>25</v>
      </c>
      <c r="G110" s="44">
        <f t="shared" si="1"/>
        <v>25</v>
      </c>
    </row>
    <row r="111" spans="1:7" x14ac:dyDescent="0.25">
      <c r="A111" s="39">
        <v>43504</v>
      </c>
      <c r="B111" s="39">
        <v>43504</v>
      </c>
      <c r="C111" s="40">
        <v>99</v>
      </c>
      <c r="D111" s="41" t="s">
        <v>389</v>
      </c>
      <c r="E111" s="42">
        <v>11</v>
      </c>
      <c r="F111" s="43">
        <v>27.272727272727273</v>
      </c>
      <c r="G111" s="44">
        <f t="shared" si="1"/>
        <v>300</v>
      </c>
    </row>
    <row r="112" spans="1:7" x14ac:dyDescent="0.25">
      <c r="A112" s="39">
        <v>43504</v>
      </c>
      <c r="B112" s="39">
        <v>43504</v>
      </c>
      <c r="C112" s="40">
        <v>100</v>
      </c>
      <c r="D112" s="41" t="s">
        <v>388</v>
      </c>
      <c r="E112" s="42">
        <v>12</v>
      </c>
      <c r="F112" s="43">
        <v>25</v>
      </c>
      <c r="G112" s="44">
        <f t="shared" si="1"/>
        <v>300</v>
      </c>
    </row>
    <row r="113" spans="1:7" x14ac:dyDescent="0.25">
      <c r="A113" s="39">
        <v>43504</v>
      </c>
      <c r="B113" s="39">
        <v>43504</v>
      </c>
      <c r="C113" s="40">
        <v>101</v>
      </c>
      <c r="D113" s="41" t="s">
        <v>387</v>
      </c>
      <c r="E113" s="42">
        <v>9</v>
      </c>
      <c r="F113" s="43">
        <v>25</v>
      </c>
      <c r="G113" s="44">
        <f t="shared" si="1"/>
        <v>225</v>
      </c>
    </row>
    <row r="114" spans="1:7" x14ac:dyDescent="0.25">
      <c r="A114" s="39">
        <v>43504</v>
      </c>
      <c r="B114" s="39">
        <v>43504</v>
      </c>
      <c r="C114" s="40">
        <v>102</v>
      </c>
      <c r="D114" s="41" t="s">
        <v>386</v>
      </c>
      <c r="E114" s="42">
        <v>3</v>
      </c>
      <c r="F114" s="43">
        <v>25</v>
      </c>
      <c r="G114" s="44">
        <f t="shared" si="1"/>
        <v>75</v>
      </c>
    </row>
    <row r="115" spans="1:7" x14ac:dyDescent="0.25">
      <c r="A115" s="39">
        <v>43504</v>
      </c>
      <c r="B115" s="39">
        <v>43504</v>
      </c>
      <c r="C115" s="40">
        <v>103</v>
      </c>
      <c r="D115" s="41" t="s">
        <v>385</v>
      </c>
      <c r="E115" s="42">
        <v>6</v>
      </c>
      <c r="F115" s="43">
        <v>25</v>
      </c>
      <c r="G115" s="44">
        <f t="shared" si="1"/>
        <v>150</v>
      </c>
    </row>
    <row r="116" spans="1:7" x14ac:dyDescent="0.25">
      <c r="A116" s="39">
        <v>43504</v>
      </c>
      <c r="B116" s="39">
        <v>43504</v>
      </c>
      <c r="C116" s="40">
        <v>104</v>
      </c>
      <c r="D116" s="41" t="s">
        <v>384</v>
      </c>
      <c r="E116" s="42">
        <v>10</v>
      </c>
      <c r="F116" s="43">
        <v>25</v>
      </c>
      <c r="G116" s="44">
        <f t="shared" si="1"/>
        <v>250</v>
      </c>
    </row>
    <row r="117" spans="1:7" x14ac:dyDescent="0.25">
      <c r="A117" s="39">
        <v>43504</v>
      </c>
      <c r="B117" s="39">
        <v>43504</v>
      </c>
      <c r="C117" s="40">
        <v>105</v>
      </c>
      <c r="D117" s="41" t="s">
        <v>383</v>
      </c>
      <c r="E117" s="42">
        <v>8</v>
      </c>
      <c r="F117" s="43">
        <v>25</v>
      </c>
      <c r="G117" s="44">
        <f t="shared" si="1"/>
        <v>200</v>
      </c>
    </row>
    <row r="118" spans="1:7" x14ac:dyDescent="0.25">
      <c r="A118" s="39">
        <v>43504</v>
      </c>
      <c r="B118" s="39">
        <v>43504</v>
      </c>
      <c r="C118" s="40">
        <v>106</v>
      </c>
      <c r="D118" s="41" t="s">
        <v>382</v>
      </c>
      <c r="E118" s="42">
        <v>5</v>
      </c>
      <c r="F118" s="43">
        <v>25</v>
      </c>
      <c r="G118" s="44">
        <f t="shared" si="1"/>
        <v>125</v>
      </c>
    </row>
    <row r="119" spans="1:7" x14ac:dyDescent="0.25">
      <c r="A119" s="39">
        <v>43504</v>
      </c>
      <c r="B119" s="39">
        <v>43504</v>
      </c>
      <c r="C119" s="40">
        <v>107</v>
      </c>
      <c r="D119" s="41" t="s">
        <v>381</v>
      </c>
      <c r="E119" s="42">
        <v>6</v>
      </c>
      <c r="F119" s="43">
        <v>29.166666666666668</v>
      </c>
      <c r="G119" s="44">
        <f t="shared" si="1"/>
        <v>175</v>
      </c>
    </row>
    <row r="120" spans="1:7" x14ac:dyDescent="0.25">
      <c r="A120" s="39">
        <v>43504</v>
      </c>
      <c r="B120" s="39">
        <v>43504</v>
      </c>
      <c r="C120" s="40">
        <v>108</v>
      </c>
      <c r="D120" s="41" t="s">
        <v>380</v>
      </c>
      <c r="E120" s="42">
        <v>4</v>
      </c>
      <c r="F120" s="43">
        <v>475</v>
      </c>
      <c r="G120" s="44">
        <f t="shared" si="1"/>
        <v>1900</v>
      </c>
    </row>
    <row r="121" spans="1:7" x14ac:dyDescent="0.25">
      <c r="A121" s="39">
        <v>43504</v>
      </c>
      <c r="B121" s="39">
        <v>43504</v>
      </c>
      <c r="C121" s="40">
        <v>109</v>
      </c>
      <c r="D121" s="41" t="s">
        <v>517</v>
      </c>
      <c r="E121" s="42">
        <v>13</v>
      </c>
      <c r="F121" s="43">
        <v>580</v>
      </c>
      <c r="G121" s="44">
        <f t="shared" si="1"/>
        <v>7540</v>
      </c>
    </row>
    <row r="122" spans="1:7" x14ac:dyDescent="0.25">
      <c r="A122" s="39">
        <v>43504</v>
      </c>
      <c r="B122" s="39">
        <v>43504</v>
      </c>
      <c r="C122" s="40">
        <v>110</v>
      </c>
      <c r="D122" s="41" t="s">
        <v>379</v>
      </c>
      <c r="E122" s="42">
        <v>3</v>
      </c>
      <c r="F122" s="43">
        <v>270</v>
      </c>
      <c r="G122" s="44">
        <f t="shared" si="1"/>
        <v>810</v>
      </c>
    </row>
    <row r="123" spans="1:7" x14ac:dyDescent="0.25">
      <c r="A123" s="39">
        <v>45008</v>
      </c>
      <c r="B123" s="39">
        <v>45008</v>
      </c>
      <c r="C123" s="40" t="s">
        <v>378</v>
      </c>
      <c r="D123" s="41" t="s">
        <v>526</v>
      </c>
      <c r="E123" s="42">
        <v>5</v>
      </c>
      <c r="F123" s="43">
        <v>177</v>
      </c>
      <c r="G123" s="44">
        <f t="shared" si="1"/>
        <v>885</v>
      </c>
    </row>
    <row r="124" spans="1:7" x14ac:dyDescent="0.25">
      <c r="A124" s="39">
        <v>45008</v>
      </c>
      <c r="B124" s="39">
        <v>45008</v>
      </c>
      <c r="C124" s="40">
        <v>111</v>
      </c>
      <c r="D124" s="41" t="s">
        <v>535</v>
      </c>
      <c r="E124" s="42">
        <v>20</v>
      </c>
      <c r="F124" s="43">
        <v>1488.4874</v>
      </c>
      <c r="G124" s="44">
        <f t="shared" si="1"/>
        <v>29769.748</v>
      </c>
    </row>
    <row r="125" spans="1:7" x14ac:dyDescent="0.25">
      <c r="A125" s="39">
        <v>43504</v>
      </c>
      <c r="B125" s="39">
        <v>43504</v>
      </c>
      <c r="C125" s="40">
        <v>113</v>
      </c>
      <c r="D125" s="41" t="s">
        <v>377</v>
      </c>
      <c r="E125" s="42">
        <v>4</v>
      </c>
      <c r="F125" s="43">
        <v>307</v>
      </c>
      <c r="G125" s="44">
        <f t="shared" si="1"/>
        <v>1228</v>
      </c>
    </row>
    <row r="126" spans="1:7" x14ac:dyDescent="0.25">
      <c r="A126" s="39">
        <v>43504</v>
      </c>
      <c r="B126" s="39">
        <v>43504</v>
      </c>
      <c r="C126" s="40">
        <v>80</v>
      </c>
      <c r="D126" s="41" t="s">
        <v>405</v>
      </c>
      <c r="E126" s="42">
        <v>25</v>
      </c>
      <c r="F126" s="43">
        <v>250</v>
      </c>
      <c r="G126" s="44">
        <f t="shared" si="1"/>
        <v>6250</v>
      </c>
    </row>
    <row r="127" spans="1:7" x14ac:dyDescent="0.25">
      <c r="A127" s="39">
        <v>43504</v>
      </c>
      <c r="B127" s="39">
        <v>43504</v>
      </c>
      <c r="C127" s="40" t="s">
        <v>524</v>
      </c>
      <c r="D127" s="41" t="s">
        <v>525</v>
      </c>
      <c r="E127" s="42">
        <v>13</v>
      </c>
      <c r="F127" s="43">
        <v>85</v>
      </c>
      <c r="G127" s="44">
        <f t="shared" si="1"/>
        <v>1105</v>
      </c>
    </row>
    <row r="128" spans="1:7" x14ac:dyDescent="0.25">
      <c r="A128" s="39">
        <v>44862</v>
      </c>
      <c r="B128" s="39">
        <v>44862</v>
      </c>
      <c r="C128" s="40">
        <v>116</v>
      </c>
      <c r="D128" s="41" t="s">
        <v>375</v>
      </c>
      <c r="E128" s="42">
        <v>12</v>
      </c>
      <c r="F128" s="43">
        <v>136.11889999999997</v>
      </c>
      <c r="G128" s="44">
        <f t="shared" si="1"/>
        <v>1633.4267999999997</v>
      </c>
    </row>
    <row r="129" spans="1:7" x14ac:dyDescent="0.25">
      <c r="A129" s="39">
        <v>45009</v>
      </c>
      <c r="B129" s="39">
        <v>45009</v>
      </c>
      <c r="C129" s="40" t="s">
        <v>504</v>
      </c>
      <c r="D129" s="41" t="s">
        <v>505</v>
      </c>
      <c r="E129" s="42">
        <v>15</v>
      </c>
      <c r="F129" s="43">
        <v>86.61</v>
      </c>
      <c r="G129" s="44">
        <f t="shared" si="1"/>
        <v>1299.1500000000001</v>
      </c>
    </row>
    <row r="130" spans="1:7" x14ac:dyDescent="0.25">
      <c r="A130" s="39">
        <v>44873</v>
      </c>
      <c r="B130" s="39">
        <v>44873</v>
      </c>
      <c r="C130" s="40">
        <v>117</v>
      </c>
      <c r="D130" s="41" t="s">
        <v>374</v>
      </c>
      <c r="E130" s="42">
        <v>31</v>
      </c>
      <c r="F130" s="43">
        <v>65.019303225806453</v>
      </c>
      <c r="G130" s="44">
        <f t="shared" si="1"/>
        <v>2015.5984000000001</v>
      </c>
    </row>
    <row r="131" spans="1:7" x14ac:dyDescent="0.25">
      <c r="A131" s="39">
        <v>44862</v>
      </c>
      <c r="B131" s="39">
        <v>44862</v>
      </c>
      <c r="C131" s="40" t="s">
        <v>373</v>
      </c>
      <c r="D131" s="41" t="s">
        <v>372</v>
      </c>
      <c r="E131" s="42">
        <v>8</v>
      </c>
      <c r="F131" s="43">
        <v>85.042599999999993</v>
      </c>
      <c r="G131" s="44">
        <f t="shared" si="1"/>
        <v>680.34079999999994</v>
      </c>
    </row>
    <row r="132" spans="1:7" x14ac:dyDescent="0.25">
      <c r="A132" s="39">
        <v>45009</v>
      </c>
      <c r="B132" s="39">
        <v>45009</v>
      </c>
      <c r="C132" s="40" t="s">
        <v>500</v>
      </c>
      <c r="D132" s="41" t="s">
        <v>501</v>
      </c>
      <c r="E132" s="42">
        <v>40</v>
      </c>
      <c r="F132" s="43">
        <v>40</v>
      </c>
      <c r="G132" s="44">
        <f t="shared" si="1"/>
        <v>1600</v>
      </c>
    </row>
    <row r="133" spans="1:7" x14ac:dyDescent="0.25">
      <c r="A133" s="39">
        <v>44841</v>
      </c>
      <c r="B133" s="39">
        <v>44841</v>
      </c>
      <c r="C133" s="40">
        <v>119</v>
      </c>
      <c r="D133" s="41" t="s">
        <v>493</v>
      </c>
      <c r="E133" s="42">
        <v>16</v>
      </c>
      <c r="F133" s="43">
        <v>100</v>
      </c>
      <c r="G133" s="44">
        <f t="shared" si="1"/>
        <v>1600</v>
      </c>
    </row>
    <row r="134" spans="1:7" x14ac:dyDescent="0.25">
      <c r="A134" s="39">
        <v>44873</v>
      </c>
      <c r="B134" s="39">
        <v>44873</v>
      </c>
      <c r="C134" s="40">
        <v>120</v>
      </c>
      <c r="D134" s="41" t="s">
        <v>494</v>
      </c>
      <c r="E134" s="42">
        <v>3</v>
      </c>
      <c r="F134" s="43">
        <v>147.19319999999985</v>
      </c>
      <c r="G134" s="44">
        <f t="shared" si="1"/>
        <v>441.57959999999957</v>
      </c>
    </row>
    <row r="135" spans="1:7" x14ac:dyDescent="0.25">
      <c r="A135" s="39">
        <v>43504</v>
      </c>
      <c r="B135" s="39">
        <v>43504</v>
      </c>
      <c r="C135" s="40">
        <v>121</v>
      </c>
      <c r="D135" s="41" t="s">
        <v>371</v>
      </c>
      <c r="E135" s="42">
        <v>7</v>
      </c>
      <c r="F135" s="43">
        <v>367.09</v>
      </c>
      <c r="G135" s="44">
        <f t="shared" si="1"/>
        <v>2569.6299999999997</v>
      </c>
    </row>
    <row r="136" spans="1:7" x14ac:dyDescent="0.25">
      <c r="A136" s="39">
        <v>44841</v>
      </c>
      <c r="B136" s="39">
        <v>44841</v>
      </c>
      <c r="C136" s="40">
        <v>122</v>
      </c>
      <c r="D136" s="41" t="s">
        <v>370</v>
      </c>
      <c r="E136" s="42">
        <v>35</v>
      </c>
      <c r="F136" s="43">
        <v>21.240000000000002</v>
      </c>
      <c r="G136" s="44">
        <f t="shared" si="1"/>
        <v>743.40000000000009</v>
      </c>
    </row>
    <row r="137" spans="1:7" x14ac:dyDescent="0.25">
      <c r="A137" s="39">
        <v>44841</v>
      </c>
      <c r="B137" s="39">
        <v>44841</v>
      </c>
      <c r="C137" s="40">
        <v>220</v>
      </c>
      <c r="D137" s="41" t="s">
        <v>369</v>
      </c>
      <c r="E137" s="42">
        <v>35</v>
      </c>
      <c r="F137" s="43">
        <v>45.075999999999993</v>
      </c>
      <c r="G137" s="44">
        <f t="shared" si="1"/>
        <v>1577.6599999999999</v>
      </c>
    </row>
    <row r="138" spans="1:7" x14ac:dyDescent="0.25">
      <c r="A138" s="39">
        <v>44841</v>
      </c>
      <c r="B138" s="39">
        <v>44841</v>
      </c>
      <c r="C138" s="40">
        <v>123</v>
      </c>
      <c r="D138" s="41" t="s">
        <v>368</v>
      </c>
      <c r="E138" s="42">
        <v>20</v>
      </c>
      <c r="F138" s="43">
        <v>318.60000000000002</v>
      </c>
      <c r="G138" s="44">
        <f t="shared" ref="G138:G201" si="2">+E138*F138</f>
        <v>6372</v>
      </c>
    </row>
    <row r="139" spans="1:7" x14ac:dyDescent="0.25">
      <c r="A139" s="39">
        <v>45000</v>
      </c>
      <c r="B139" s="39">
        <v>45000</v>
      </c>
      <c r="C139" s="40" t="s">
        <v>367</v>
      </c>
      <c r="D139" s="41" t="s">
        <v>366</v>
      </c>
      <c r="E139" s="42">
        <v>24</v>
      </c>
      <c r="F139" s="43">
        <v>402.16366666666659</v>
      </c>
      <c r="G139" s="44">
        <f t="shared" si="2"/>
        <v>9651.9279999999981</v>
      </c>
    </row>
    <row r="140" spans="1:7" x14ac:dyDescent="0.25">
      <c r="A140" s="39">
        <v>43504</v>
      </c>
      <c r="B140" s="39">
        <v>43504</v>
      </c>
      <c r="C140" s="40">
        <v>126</v>
      </c>
      <c r="D140" s="41" t="s">
        <v>365</v>
      </c>
      <c r="E140" s="42">
        <v>1</v>
      </c>
      <c r="F140" s="43">
        <v>656.45249999999999</v>
      </c>
      <c r="G140" s="44">
        <f t="shared" si="2"/>
        <v>656.45249999999999</v>
      </c>
    </row>
    <row r="141" spans="1:7" x14ac:dyDescent="0.25">
      <c r="A141" s="39">
        <v>43504</v>
      </c>
      <c r="B141" s="39">
        <v>43504</v>
      </c>
      <c r="C141" s="40">
        <v>125</v>
      </c>
      <c r="D141" s="41" t="s">
        <v>519</v>
      </c>
      <c r="E141" s="42">
        <v>5</v>
      </c>
      <c r="F141" s="43">
        <v>790.59</v>
      </c>
      <c r="G141" s="44">
        <f t="shared" si="2"/>
        <v>3952.9500000000003</v>
      </c>
    </row>
    <row r="142" spans="1:7" x14ac:dyDescent="0.25">
      <c r="A142" s="39">
        <v>44873</v>
      </c>
      <c r="B142" s="39">
        <v>44873</v>
      </c>
      <c r="C142" s="40">
        <v>127</v>
      </c>
      <c r="D142" s="41" t="s">
        <v>364</v>
      </c>
      <c r="E142" s="42">
        <v>7</v>
      </c>
      <c r="F142" s="43">
        <v>281.00520000000006</v>
      </c>
      <c r="G142" s="44">
        <f t="shared" si="2"/>
        <v>1967.0364000000004</v>
      </c>
    </row>
    <row r="143" spans="1:7" x14ac:dyDescent="0.25">
      <c r="A143" s="39">
        <v>44873</v>
      </c>
      <c r="B143" s="39">
        <v>44873</v>
      </c>
      <c r="C143" s="40">
        <v>128</v>
      </c>
      <c r="D143" s="41" t="s">
        <v>363</v>
      </c>
      <c r="E143" s="42">
        <v>8</v>
      </c>
      <c r="F143" s="43">
        <v>281.00520000000006</v>
      </c>
      <c r="G143" s="44">
        <f t="shared" si="2"/>
        <v>2248.0416000000005</v>
      </c>
    </row>
    <row r="144" spans="1:7" x14ac:dyDescent="0.25">
      <c r="A144" s="39">
        <v>44862</v>
      </c>
      <c r="B144" s="39">
        <v>44862</v>
      </c>
      <c r="C144" s="40">
        <v>129</v>
      </c>
      <c r="D144" s="41" t="s">
        <v>362</v>
      </c>
      <c r="E144" s="42">
        <v>8</v>
      </c>
      <c r="F144" s="43">
        <v>281.00520000000006</v>
      </c>
      <c r="G144" s="44">
        <f t="shared" si="2"/>
        <v>2248.0416000000005</v>
      </c>
    </row>
    <row r="145" spans="1:7" x14ac:dyDescent="0.25">
      <c r="A145" s="39">
        <v>44862</v>
      </c>
      <c r="B145" s="39">
        <v>44862</v>
      </c>
      <c r="C145" s="40">
        <v>130</v>
      </c>
      <c r="D145" s="41" t="s">
        <v>361</v>
      </c>
      <c r="E145" s="42">
        <v>8</v>
      </c>
      <c r="F145" s="43">
        <v>281.00520000000006</v>
      </c>
      <c r="G145" s="44">
        <f t="shared" si="2"/>
        <v>2248.0416000000005</v>
      </c>
    </row>
    <row r="146" spans="1:7" x14ac:dyDescent="0.25">
      <c r="A146" s="39">
        <v>43504</v>
      </c>
      <c r="B146" s="39">
        <v>43504</v>
      </c>
      <c r="C146" s="40">
        <v>131</v>
      </c>
      <c r="D146" s="41" t="s">
        <v>508</v>
      </c>
      <c r="E146" s="42">
        <v>16</v>
      </c>
      <c r="F146" s="43">
        <v>25.42</v>
      </c>
      <c r="G146" s="44">
        <f t="shared" si="2"/>
        <v>406.72</v>
      </c>
    </row>
    <row r="147" spans="1:7" x14ac:dyDescent="0.25">
      <c r="A147" s="39">
        <v>43504</v>
      </c>
      <c r="B147" s="39">
        <v>43504</v>
      </c>
      <c r="C147" s="40">
        <v>132</v>
      </c>
      <c r="D147" s="41" t="s">
        <v>509</v>
      </c>
      <c r="E147" s="42">
        <v>12</v>
      </c>
      <c r="F147" s="43">
        <v>25.42</v>
      </c>
      <c r="G147" s="44">
        <f t="shared" si="2"/>
        <v>305.04000000000002</v>
      </c>
    </row>
    <row r="148" spans="1:7" x14ac:dyDescent="0.25">
      <c r="A148" s="39">
        <v>43504</v>
      </c>
      <c r="B148" s="39">
        <v>43504</v>
      </c>
      <c r="C148" s="40">
        <v>133</v>
      </c>
      <c r="D148" s="41" t="s">
        <v>510</v>
      </c>
      <c r="E148" s="42">
        <v>31</v>
      </c>
      <c r="F148" s="43">
        <v>25.42</v>
      </c>
      <c r="G148" s="44">
        <f t="shared" si="2"/>
        <v>788.0200000000001</v>
      </c>
    </row>
    <row r="149" spans="1:7" x14ac:dyDescent="0.25">
      <c r="A149" s="39">
        <v>43504</v>
      </c>
      <c r="B149" s="39">
        <v>43504</v>
      </c>
      <c r="C149" s="40">
        <v>134</v>
      </c>
      <c r="D149" s="41" t="s">
        <v>511</v>
      </c>
      <c r="E149" s="42">
        <v>183</v>
      </c>
      <c r="F149" s="43">
        <v>25.42</v>
      </c>
      <c r="G149" s="44">
        <f t="shared" si="2"/>
        <v>4651.8600000000006</v>
      </c>
    </row>
    <row r="150" spans="1:7" x14ac:dyDescent="0.25">
      <c r="A150" s="39">
        <v>44862</v>
      </c>
      <c r="B150" s="39">
        <v>44862</v>
      </c>
      <c r="C150" s="40" t="s">
        <v>360</v>
      </c>
      <c r="D150" s="41" t="s">
        <v>359</v>
      </c>
      <c r="E150" s="42">
        <v>20</v>
      </c>
      <c r="F150" s="43">
        <v>141.6</v>
      </c>
      <c r="G150" s="44">
        <f t="shared" si="2"/>
        <v>2832</v>
      </c>
    </row>
    <row r="151" spans="1:7" x14ac:dyDescent="0.25">
      <c r="A151" s="39">
        <v>44862</v>
      </c>
      <c r="B151" s="39">
        <v>44862</v>
      </c>
      <c r="C151" s="40" t="s">
        <v>358</v>
      </c>
      <c r="D151" s="41" t="s">
        <v>357</v>
      </c>
      <c r="E151" s="42">
        <v>27</v>
      </c>
      <c r="F151" s="43">
        <v>44.415199999999999</v>
      </c>
      <c r="G151" s="44">
        <f t="shared" si="2"/>
        <v>1199.2103999999999</v>
      </c>
    </row>
    <row r="152" spans="1:7" x14ac:dyDescent="0.25">
      <c r="A152" s="39">
        <v>44862</v>
      </c>
      <c r="B152" s="39">
        <v>44862</v>
      </c>
      <c r="C152" s="40">
        <v>135</v>
      </c>
      <c r="D152" s="41" t="s">
        <v>356</v>
      </c>
      <c r="E152" s="42">
        <v>38</v>
      </c>
      <c r="F152" s="43">
        <v>22.678978947368421</v>
      </c>
      <c r="G152" s="44">
        <f t="shared" si="2"/>
        <v>861.80119999999999</v>
      </c>
    </row>
    <row r="153" spans="1:7" x14ac:dyDescent="0.25">
      <c r="A153" s="39">
        <v>44873</v>
      </c>
      <c r="B153" s="39">
        <v>44873</v>
      </c>
      <c r="C153" s="40">
        <v>136</v>
      </c>
      <c r="D153" s="41" t="s">
        <v>355</v>
      </c>
      <c r="E153" s="42">
        <v>23</v>
      </c>
      <c r="F153" s="48">
        <v>23.833434782608691</v>
      </c>
      <c r="G153" s="44">
        <f t="shared" si="2"/>
        <v>548.16899999999987</v>
      </c>
    </row>
    <row r="154" spans="1:7" x14ac:dyDescent="0.25">
      <c r="A154" s="39">
        <v>44862</v>
      </c>
      <c r="B154" s="39">
        <v>44862</v>
      </c>
      <c r="C154" s="40">
        <v>137</v>
      </c>
      <c r="D154" s="41" t="s">
        <v>354</v>
      </c>
      <c r="E154" s="42">
        <v>28</v>
      </c>
      <c r="F154" s="43">
        <v>32.584857142857153</v>
      </c>
      <c r="G154" s="44">
        <f t="shared" si="2"/>
        <v>912.37600000000032</v>
      </c>
    </row>
    <row r="155" spans="1:7" x14ac:dyDescent="0.25">
      <c r="A155" s="39">
        <v>45009</v>
      </c>
      <c r="B155" s="39">
        <v>45009</v>
      </c>
      <c r="C155" s="40">
        <v>139</v>
      </c>
      <c r="D155" s="41" t="s">
        <v>353</v>
      </c>
      <c r="E155" s="42">
        <v>105</v>
      </c>
      <c r="F155" s="43">
        <v>35</v>
      </c>
      <c r="G155" s="44">
        <f t="shared" si="2"/>
        <v>3675</v>
      </c>
    </row>
    <row r="156" spans="1:7" x14ac:dyDescent="0.25">
      <c r="A156" s="39">
        <v>45009</v>
      </c>
      <c r="B156" s="39">
        <v>45009</v>
      </c>
      <c r="C156" s="40">
        <v>140</v>
      </c>
      <c r="D156" s="41" t="s">
        <v>352</v>
      </c>
      <c r="E156" s="42">
        <v>82</v>
      </c>
      <c r="F156" s="43">
        <v>53.100000000000009</v>
      </c>
      <c r="G156" s="44">
        <f t="shared" si="2"/>
        <v>4354.2000000000007</v>
      </c>
    </row>
    <row r="157" spans="1:7" x14ac:dyDescent="0.25">
      <c r="A157" s="39">
        <v>43504</v>
      </c>
      <c r="B157" s="39">
        <v>43504</v>
      </c>
      <c r="C157" s="40">
        <v>141</v>
      </c>
      <c r="D157" s="41" t="s">
        <v>351</v>
      </c>
      <c r="E157" s="42">
        <v>91</v>
      </c>
      <c r="F157" s="43">
        <v>23.599999999999998</v>
      </c>
      <c r="G157" s="44">
        <f t="shared" si="2"/>
        <v>2147.6</v>
      </c>
    </row>
    <row r="158" spans="1:7" x14ac:dyDescent="0.25">
      <c r="A158" s="39">
        <v>43507</v>
      </c>
      <c r="B158" s="39">
        <v>43507</v>
      </c>
      <c r="C158" s="40">
        <v>142</v>
      </c>
      <c r="D158" s="41" t="s">
        <v>350</v>
      </c>
      <c r="E158" s="42">
        <v>3</v>
      </c>
      <c r="F158" s="43">
        <v>250</v>
      </c>
      <c r="G158" s="44">
        <f t="shared" si="2"/>
        <v>750</v>
      </c>
    </row>
    <row r="159" spans="1:7" x14ac:dyDescent="0.25">
      <c r="A159" s="39">
        <v>44862</v>
      </c>
      <c r="B159" s="39">
        <v>44862</v>
      </c>
      <c r="C159" s="40">
        <v>143</v>
      </c>
      <c r="D159" s="50" t="s">
        <v>349</v>
      </c>
      <c r="E159" s="42">
        <v>22</v>
      </c>
      <c r="F159" s="43">
        <v>20.815200000000001</v>
      </c>
      <c r="G159" s="44">
        <f t="shared" si="2"/>
        <v>457.93440000000004</v>
      </c>
    </row>
    <row r="160" spans="1:7" x14ac:dyDescent="0.25">
      <c r="A160" s="39">
        <v>44862</v>
      </c>
      <c r="B160" s="39">
        <v>44862</v>
      </c>
      <c r="C160" s="40">
        <v>153</v>
      </c>
      <c r="D160" s="41" t="s">
        <v>348</v>
      </c>
      <c r="E160" s="42">
        <v>10</v>
      </c>
      <c r="F160" s="43">
        <v>49.736999999999988</v>
      </c>
      <c r="G160" s="44">
        <f t="shared" si="2"/>
        <v>497.36999999999989</v>
      </c>
    </row>
    <row r="161" spans="1:7" x14ac:dyDescent="0.25">
      <c r="A161" s="39">
        <v>44841</v>
      </c>
      <c r="B161" s="39">
        <v>44841</v>
      </c>
      <c r="C161" s="40">
        <v>144</v>
      </c>
      <c r="D161" s="41" t="s">
        <v>347</v>
      </c>
      <c r="E161" s="42">
        <v>3</v>
      </c>
      <c r="F161" s="43">
        <v>215.64499999999984</v>
      </c>
      <c r="G161" s="44">
        <f t="shared" si="2"/>
        <v>646.93499999999949</v>
      </c>
    </row>
    <row r="162" spans="1:7" x14ac:dyDescent="0.25">
      <c r="A162" s="39">
        <v>44873</v>
      </c>
      <c r="B162" s="39">
        <v>44873</v>
      </c>
      <c r="C162" s="40" t="s">
        <v>346</v>
      </c>
      <c r="D162" s="41" t="s">
        <v>345</v>
      </c>
      <c r="E162" s="42">
        <v>3</v>
      </c>
      <c r="F162" s="43">
        <v>157.60079999999999</v>
      </c>
      <c r="G162" s="44">
        <f t="shared" si="2"/>
        <v>472.80239999999998</v>
      </c>
    </row>
    <row r="163" spans="1:7" x14ac:dyDescent="0.25">
      <c r="A163" s="39">
        <v>44873</v>
      </c>
      <c r="B163" s="39">
        <v>44873</v>
      </c>
      <c r="C163" s="40" t="s">
        <v>344</v>
      </c>
      <c r="D163" s="41" t="s">
        <v>343</v>
      </c>
      <c r="E163" s="42">
        <v>3</v>
      </c>
      <c r="F163" s="43">
        <v>157.60079999999999</v>
      </c>
      <c r="G163" s="44">
        <f t="shared" si="2"/>
        <v>472.80239999999998</v>
      </c>
    </row>
    <row r="164" spans="1:7" x14ac:dyDescent="0.25">
      <c r="A164" s="39">
        <v>44873</v>
      </c>
      <c r="B164" s="39">
        <v>44873</v>
      </c>
      <c r="C164" s="40" t="s">
        <v>342</v>
      </c>
      <c r="D164" s="41" t="s">
        <v>341</v>
      </c>
      <c r="E164" s="42">
        <v>3</v>
      </c>
      <c r="F164" s="43">
        <v>157.60079999999999</v>
      </c>
      <c r="G164" s="44">
        <f t="shared" si="2"/>
        <v>472.80239999999998</v>
      </c>
    </row>
    <row r="165" spans="1:7" x14ac:dyDescent="0.25">
      <c r="A165" s="39">
        <v>44873</v>
      </c>
      <c r="B165" s="39">
        <v>44873</v>
      </c>
      <c r="C165" s="40" t="s">
        <v>340</v>
      </c>
      <c r="D165" s="41" t="s">
        <v>339</v>
      </c>
      <c r="E165" s="42">
        <v>3</v>
      </c>
      <c r="F165" s="43">
        <v>157.60079999999999</v>
      </c>
      <c r="G165" s="44">
        <f t="shared" si="2"/>
        <v>472.80239999999998</v>
      </c>
    </row>
    <row r="166" spans="1:7" x14ac:dyDescent="0.25">
      <c r="A166" s="39">
        <v>44873</v>
      </c>
      <c r="B166" s="39">
        <v>44873</v>
      </c>
      <c r="C166" s="40" t="s">
        <v>338</v>
      </c>
      <c r="D166" s="41" t="s">
        <v>337</v>
      </c>
      <c r="E166" s="42">
        <v>3</v>
      </c>
      <c r="F166" s="43">
        <v>157.60079999999999</v>
      </c>
      <c r="G166" s="44">
        <f t="shared" si="2"/>
        <v>472.80239999999998</v>
      </c>
    </row>
    <row r="167" spans="1:7" x14ac:dyDescent="0.25">
      <c r="A167" s="39">
        <v>44873</v>
      </c>
      <c r="B167" s="39">
        <v>44873</v>
      </c>
      <c r="C167" s="40" t="s">
        <v>336</v>
      </c>
      <c r="D167" s="41" t="s">
        <v>335</v>
      </c>
      <c r="E167" s="42">
        <v>3</v>
      </c>
      <c r="F167" s="43">
        <v>157.60079999999999</v>
      </c>
      <c r="G167" s="44">
        <f t="shared" si="2"/>
        <v>472.80239999999998</v>
      </c>
    </row>
    <row r="168" spans="1:7" x14ac:dyDescent="0.25">
      <c r="A168" s="39">
        <v>44873</v>
      </c>
      <c r="B168" s="39">
        <v>44873</v>
      </c>
      <c r="C168" s="40" t="s">
        <v>334</v>
      </c>
      <c r="D168" s="41" t="s">
        <v>333</v>
      </c>
      <c r="E168" s="42">
        <v>3</v>
      </c>
      <c r="F168" s="43">
        <v>157.60079999999999</v>
      </c>
      <c r="G168" s="44">
        <f t="shared" si="2"/>
        <v>472.80239999999998</v>
      </c>
    </row>
    <row r="169" spans="1:7" x14ac:dyDescent="0.25">
      <c r="A169" s="39">
        <v>44725</v>
      </c>
      <c r="B169" s="39">
        <v>44725</v>
      </c>
      <c r="C169" s="40">
        <v>145</v>
      </c>
      <c r="D169" s="41" t="s">
        <v>332</v>
      </c>
      <c r="E169" s="42">
        <v>1</v>
      </c>
      <c r="F169" s="43">
        <v>4350</v>
      </c>
      <c r="G169" s="44">
        <f t="shared" si="2"/>
        <v>4350</v>
      </c>
    </row>
    <row r="170" spans="1:7" x14ac:dyDescent="0.25">
      <c r="A170" s="39">
        <v>44862</v>
      </c>
      <c r="B170" s="39">
        <v>44862</v>
      </c>
      <c r="C170" s="40">
        <v>146</v>
      </c>
      <c r="D170" s="41" t="s">
        <v>331</v>
      </c>
      <c r="E170" s="42">
        <v>23</v>
      </c>
      <c r="F170" s="43">
        <v>20.237000000000002</v>
      </c>
      <c r="G170" s="44">
        <f t="shared" si="2"/>
        <v>465.45100000000002</v>
      </c>
    </row>
    <row r="171" spans="1:7" x14ac:dyDescent="0.25">
      <c r="A171" s="39">
        <v>44873</v>
      </c>
      <c r="B171" s="39">
        <v>44873</v>
      </c>
      <c r="C171" s="40">
        <v>147</v>
      </c>
      <c r="D171" s="41" t="s">
        <v>330</v>
      </c>
      <c r="E171" s="42">
        <v>13</v>
      </c>
      <c r="F171" s="43">
        <v>57.985199999999999</v>
      </c>
      <c r="G171" s="44">
        <f t="shared" si="2"/>
        <v>753.80759999999998</v>
      </c>
    </row>
    <row r="172" spans="1:7" x14ac:dyDescent="0.25">
      <c r="A172" s="39">
        <v>43504</v>
      </c>
      <c r="B172" s="39">
        <v>43504</v>
      </c>
      <c r="C172" s="40">
        <v>148</v>
      </c>
      <c r="D172" s="41" t="s">
        <v>329</v>
      </c>
      <c r="E172" s="42">
        <v>9</v>
      </c>
      <c r="F172" s="43">
        <v>57.985199999999999</v>
      </c>
      <c r="G172" s="44">
        <f t="shared" si="2"/>
        <v>521.86680000000001</v>
      </c>
    </row>
    <row r="173" spans="1:7" x14ac:dyDescent="0.25">
      <c r="A173" s="39">
        <v>44873</v>
      </c>
      <c r="B173" s="39">
        <v>44873</v>
      </c>
      <c r="C173" s="40" t="s">
        <v>328</v>
      </c>
      <c r="D173" s="41" t="s">
        <v>327</v>
      </c>
      <c r="E173" s="42">
        <v>50</v>
      </c>
      <c r="F173" s="43">
        <v>57.985199999999992</v>
      </c>
      <c r="G173" s="44">
        <f t="shared" si="2"/>
        <v>2899.2599999999998</v>
      </c>
    </row>
    <row r="174" spans="1:7" x14ac:dyDescent="0.25">
      <c r="A174" s="39">
        <v>44873</v>
      </c>
      <c r="B174" s="39">
        <v>44873</v>
      </c>
      <c r="C174" s="40">
        <v>149</v>
      </c>
      <c r="D174" s="41" t="s">
        <v>326</v>
      </c>
      <c r="E174" s="42">
        <v>15</v>
      </c>
      <c r="F174" s="43">
        <v>57.985199999999999</v>
      </c>
      <c r="G174" s="44">
        <f t="shared" si="2"/>
        <v>869.77800000000002</v>
      </c>
    </row>
    <row r="175" spans="1:7" x14ac:dyDescent="0.25">
      <c r="A175" s="39">
        <v>43504</v>
      </c>
      <c r="B175" s="39">
        <v>43504</v>
      </c>
      <c r="C175" s="40">
        <v>150</v>
      </c>
      <c r="D175" s="41" t="s">
        <v>325</v>
      </c>
      <c r="E175" s="42">
        <v>7</v>
      </c>
      <c r="F175" s="43">
        <v>57.985199999999999</v>
      </c>
      <c r="G175" s="44">
        <f t="shared" si="2"/>
        <v>405.89639999999997</v>
      </c>
    </row>
    <row r="176" spans="1:7" x14ac:dyDescent="0.25">
      <c r="A176" s="39">
        <v>43504</v>
      </c>
      <c r="B176" s="39">
        <v>43504</v>
      </c>
      <c r="C176" s="40">
        <v>151</v>
      </c>
      <c r="D176" s="41" t="s">
        <v>324</v>
      </c>
      <c r="E176" s="42">
        <v>6</v>
      </c>
      <c r="F176" s="43">
        <v>57.985199999999999</v>
      </c>
      <c r="G176" s="44">
        <f t="shared" si="2"/>
        <v>347.91120000000001</v>
      </c>
    </row>
    <row r="177" spans="1:7" x14ac:dyDescent="0.25">
      <c r="A177" s="39">
        <v>44873</v>
      </c>
      <c r="B177" s="39">
        <v>44873</v>
      </c>
      <c r="C177" s="40" t="s">
        <v>323</v>
      </c>
      <c r="D177" s="41" t="s">
        <v>322</v>
      </c>
      <c r="E177" s="42">
        <v>20</v>
      </c>
      <c r="F177" s="43">
        <v>57.985199999999999</v>
      </c>
      <c r="G177" s="44">
        <f t="shared" si="2"/>
        <v>1159.704</v>
      </c>
    </row>
    <row r="178" spans="1:7" x14ac:dyDescent="0.25">
      <c r="A178" s="39">
        <v>43504</v>
      </c>
      <c r="B178" s="39">
        <v>43504</v>
      </c>
      <c r="C178" s="40">
        <v>152</v>
      </c>
      <c r="D178" s="41" t="s">
        <v>321</v>
      </c>
      <c r="E178" s="42">
        <v>6</v>
      </c>
      <c r="F178" s="43">
        <v>57.985199999999999</v>
      </c>
      <c r="G178" s="44">
        <f t="shared" si="2"/>
        <v>347.91120000000001</v>
      </c>
    </row>
    <row r="179" spans="1:7" x14ac:dyDescent="0.25">
      <c r="A179" s="39">
        <v>44841</v>
      </c>
      <c r="B179" s="39">
        <v>44841</v>
      </c>
      <c r="C179" s="40">
        <v>154</v>
      </c>
      <c r="D179" s="41" t="s">
        <v>320</v>
      </c>
      <c r="E179" s="42">
        <v>20</v>
      </c>
      <c r="F179" s="43">
        <v>59.002949999999998</v>
      </c>
      <c r="G179" s="44">
        <f t="shared" si="2"/>
        <v>1180.059</v>
      </c>
    </row>
    <row r="180" spans="1:7" x14ac:dyDescent="0.25">
      <c r="A180" s="39">
        <v>45009</v>
      </c>
      <c r="B180" s="39">
        <v>45009</v>
      </c>
      <c r="C180" s="40" t="s">
        <v>523</v>
      </c>
      <c r="D180" s="41" t="s">
        <v>522</v>
      </c>
      <c r="E180" s="42">
        <v>4</v>
      </c>
      <c r="F180" s="43">
        <v>200.6</v>
      </c>
      <c r="G180" s="44">
        <f t="shared" si="2"/>
        <v>802.4</v>
      </c>
    </row>
    <row r="181" spans="1:7" x14ac:dyDescent="0.25">
      <c r="A181" s="39">
        <v>43504</v>
      </c>
      <c r="B181" s="39">
        <v>43504</v>
      </c>
      <c r="C181" s="40">
        <v>155</v>
      </c>
      <c r="D181" s="41" t="s">
        <v>319</v>
      </c>
      <c r="E181" s="42">
        <v>30</v>
      </c>
      <c r="F181" s="43">
        <v>1068</v>
      </c>
      <c r="G181" s="44">
        <f t="shared" si="2"/>
        <v>32040</v>
      </c>
    </row>
    <row r="182" spans="1:7" x14ac:dyDescent="0.25">
      <c r="A182" s="39">
        <v>45008</v>
      </c>
      <c r="B182" s="39">
        <v>45008</v>
      </c>
      <c r="C182" s="40" t="s">
        <v>528</v>
      </c>
      <c r="D182" s="41" t="s">
        <v>527</v>
      </c>
      <c r="E182" s="42">
        <v>15</v>
      </c>
      <c r="F182" s="43">
        <v>612.06600000000003</v>
      </c>
      <c r="G182" s="44">
        <f t="shared" si="2"/>
        <v>9180.99</v>
      </c>
    </row>
    <row r="183" spans="1:7" x14ac:dyDescent="0.25">
      <c r="A183" s="39">
        <v>44862</v>
      </c>
      <c r="B183" s="39">
        <v>44862</v>
      </c>
      <c r="C183" s="40" t="s">
        <v>318</v>
      </c>
      <c r="D183" s="41" t="s">
        <v>491</v>
      </c>
      <c r="E183" s="42">
        <v>4</v>
      </c>
      <c r="F183" s="43">
        <v>207.45580000000001</v>
      </c>
      <c r="G183" s="44">
        <f t="shared" si="2"/>
        <v>829.82320000000004</v>
      </c>
    </row>
    <row r="184" spans="1:7" x14ac:dyDescent="0.25">
      <c r="A184" s="39">
        <v>43504</v>
      </c>
      <c r="B184" s="39">
        <v>43504</v>
      </c>
      <c r="C184" s="40">
        <v>156</v>
      </c>
      <c r="D184" s="41" t="s">
        <v>492</v>
      </c>
      <c r="E184" s="42">
        <v>4</v>
      </c>
      <c r="F184" s="43">
        <v>612</v>
      </c>
      <c r="G184" s="44">
        <f t="shared" si="2"/>
        <v>2448</v>
      </c>
    </row>
    <row r="185" spans="1:7" x14ac:dyDescent="0.25">
      <c r="A185" s="39">
        <v>44841</v>
      </c>
      <c r="B185" s="39">
        <v>44841</v>
      </c>
      <c r="C185" s="40">
        <v>273</v>
      </c>
      <c r="D185" s="41" t="s">
        <v>317</v>
      </c>
      <c r="E185" s="42">
        <v>1</v>
      </c>
      <c r="F185" s="43">
        <v>3066.8199999999997</v>
      </c>
      <c r="G185" s="44">
        <f t="shared" si="2"/>
        <v>3066.8199999999997</v>
      </c>
    </row>
    <row r="186" spans="1:7" x14ac:dyDescent="0.25">
      <c r="A186" s="39">
        <v>44841</v>
      </c>
      <c r="B186" s="39">
        <v>44841</v>
      </c>
      <c r="C186" s="40">
        <v>274</v>
      </c>
      <c r="D186" s="41" t="s">
        <v>316</v>
      </c>
      <c r="E186" s="42">
        <v>1</v>
      </c>
      <c r="F186" s="43">
        <v>2007.9900000000007</v>
      </c>
      <c r="G186" s="44">
        <f t="shared" si="2"/>
        <v>2007.9900000000007</v>
      </c>
    </row>
    <row r="187" spans="1:7" x14ac:dyDescent="0.25">
      <c r="A187" s="39">
        <v>45008</v>
      </c>
      <c r="B187" s="39">
        <v>45008</v>
      </c>
      <c r="C187" s="40">
        <v>45</v>
      </c>
      <c r="D187" s="41" t="s">
        <v>442</v>
      </c>
      <c r="E187" s="42">
        <v>23</v>
      </c>
      <c r="F187" s="43">
        <v>83.217391304347828</v>
      </c>
      <c r="G187" s="44">
        <f t="shared" si="2"/>
        <v>1914</v>
      </c>
    </row>
    <row r="188" spans="1:7" x14ac:dyDescent="0.25">
      <c r="A188" s="39">
        <v>43504</v>
      </c>
      <c r="B188" s="39">
        <v>43504</v>
      </c>
      <c r="C188" s="40">
        <v>164</v>
      </c>
      <c r="D188" s="41" t="s">
        <v>313</v>
      </c>
      <c r="E188" s="42">
        <v>13</v>
      </c>
      <c r="F188" s="43">
        <v>75</v>
      </c>
      <c r="G188" s="44">
        <f t="shared" si="2"/>
        <v>975</v>
      </c>
    </row>
    <row r="189" spans="1:7" x14ac:dyDescent="0.25">
      <c r="A189" s="39">
        <v>43504</v>
      </c>
      <c r="B189" s="39">
        <v>43504</v>
      </c>
      <c r="C189" s="40">
        <v>165</v>
      </c>
      <c r="D189" s="41" t="s">
        <v>312</v>
      </c>
      <c r="E189" s="42">
        <v>5</v>
      </c>
      <c r="F189" s="43">
        <v>70</v>
      </c>
      <c r="G189" s="44">
        <f t="shared" si="2"/>
        <v>350</v>
      </c>
    </row>
    <row r="190" spans="1:7" x14ac:dyDescent="0.25">
      <c r="A190" s="39">
        <v>43504</v>
      </c>
      <c r="B190" s="39">
        <v>43504</v>
      </c>
      <c r="C190" s="40">
        <v>166</v>
      </c>
      <c r="D190" s="41" t="s">
        <v>311</v>
      </c>
      <c r="E190" s="42">
        <v>1</v>
      </c>
      <c r="F190" s="43">
        <v>85</v>
      </c>
      <c r="G190" s="44">
        <f t="shared" si="2"/>
        <v>85</v>
      </c>
    </row>
    <row r="191" spans="1:7" x14ac:dyDescent="0.25">
      <c r="A191" s="39">
        <v>43504</v>
      </c>
      <c r="B191" s="39">
        <v>43504</v>
      </c>
      <c r="C191" s="40">
        <v>167</v>
      </c>
      <c r="D191" s="41" t="s">
        <v>310</v>
      </c>
      <c r="E191" s="42">
        <v>8</v>
      </c>
      <c r="F191" s="43">
        <v>80</v>
      </c>
      <c r="G191" s="44">
        <f t="shared" si="2"/>
        <v>640</v>
      </c>
    </row>
    <row r="192" spans="1:7" x14ac:dyDescent="0.25">
      <c r="A192" s="39">
        <v>43504</v>
      </c>
      <c r="B192" s="39">
        <v>43504</v>
      </c>
      <c r="C192" s="40">
        <v>168</v>
      </c>
      <c r="D192" s="41" t="s">
        <v>309</v>
      </c>
      <c r="E192" s="42">
        <v>15</v>
      </c>
      <c r="F192" s="43">
        <v>50</v>
      </c>
      <c r="G192" s="44">
        <f t="shared" si="2"/>
        <v>750</v>
      </c>
    </row>
    <row r="193" spans="1:7" x14ac:dyDescent="0.25">
      <c r="A193" s="39">
        <v>43504</v>
      </c>
      <c r="B193" s="39">
        <v>43504</v>
      </c>
      <c r="C193" s="40">
        <v>169</v>
      </c>
      <c r="D193" s="41" t="s">
        <v>308</v>
      </c>
      <c r="E193" s="42">
        <v>2</v>
      </c>
      <c r="F193" s="43">
        <v>105</v>
      </c>
      <c r="G193" s="44">
        <f t="shared" si="2"/>
        <v>210</v>
      </c>
    </row>
    <row r="194" spans="1:7" x14ac:dyDescent="0.25">
      <c r="A194" s="39">
        <v>43504</v>
      </c>
      <c r="B194" s="39">
        <v>43504</v>
      </c>
      <c r="C194" s="40">
        <v>170</v>
      </c>
      <c r="D194" s="41" t="s">
        <v>307</v>
      </c>
      <c r="E194" s="42">
        <v>7</v>
      </c>
      <c r="F194" s="43">
        <v>850</v>
      </c>
      <c r="G194" s="44">
        <f t="shared" si="2"/>
        <v>5950</v>
      </c>
    </row>
    <row r="195" spans="1:7" x14ac:dyDescent="0.25">
      <c r="A195" s="39">
        <v>43504</v>
      </c>
      <c r="B195" s="39">
        <v>43504</v>
      </c>
      <c r="C195" s="40">
        <v>171</v>
      </c>
      <c r="D195" s="41" t="s">
        <v>306</v>
      </c>
      <c r="E195" s="42">
        <v>6</v>
      </c>
      <c r="F195" s="43">
        <v>885</v>
      </c>
      <c r="G195" s="44">
        <f t="shared" si="2"/>
        <v>5310</v>
      </c>
    </row>
    <row r="196" spans="1:7" x14ac:dyDescent="0.25">
      <c r="A196" s="39">
        <v>43504</v>
      </c>
      <c r="B196" s="39">
        <v>43504</v>
      </c>
      <c r="C196" s="40">
        <v>87</v>
      </c>
      <c r="D196" s="41" t="s">
        <v>305</v>
      </c>
      <c r="E196" s="42">
        <v>4</v>
      </c>
      <c r="F196" s="43">
        <v>525</v>
      </c>
      <c r="G196" s="44">
        <f t="shared" si="2"/>
        <v>2100</v>
      </c>
    </row>
    <row r="197" spans="1:7" x14ac:dyDescent="0.25">
      <c r="A197" s="39">
        <v>44841</v>
      </c>
      <c r="B197" s="39">
        <v>44841</v>
      </c>
      <c r="C197" s="40">
        <v>172</v>
      </c>
      <c r="D197" s="41" t="s">
        <v>304</v>
      </c>
      <c r="E197" s="42">
        <v>6</v>
      </c>
      <c r="F197" s="43">
        <v>849.59999999999991</v>
      </c>
      <c r="G197" s="44">
        <f t="shared" si="2"/>
        <v>5097.5999999999995</v>
      </c>
    </row>
    <row r="198" spans="1:7" x14ac:dyDescent="0.25">
      <c r="A198" s="39">
        <v>43504</v>
      </c>
      <c r="B198" s="39">
        <v>43504</v>
      </c>
      <c r="C198" s="40">
        <v>173</v>
      </c>
      <c r="D198" s="41" t="s">
        <v>512</v>
      </c>
      <c r="E198" s="42">
        <v>92</v>
      </c>
      <c r="F198" s="43">
        <v>570.96</v>
      </c>
      <c r="G198" s="44">
        <f t="shared" si="2"/>
        <v>52528.320000000007</v>
      </c>
    </row>
    <row r="199" spans="1:7" x14ac:dyDescent="0.25">
      <c r="A199" s="39">
        <v>44855</v>
      </c>
      <c r="B199" s="39">
        <v>44855</v>
      </c>
      <c r="C199" s="40">
        <v>184</v>
      </c>
      <c r="D199" s="41" t="s">
        <v>303</v>
      </c>
      <c r="E199" s="42">
        <v>300</v>
      </c>
      <c r="F199" s="43">
        <v>206.5</v>
      </c>
      <c r="G199" s="44">
        <f t="shared" si="2"/>
        <v>61950</v>
      </c>
    </row>
    <row r="200" spans="1:7" x14ac:dyDescent="0.25">
      <c r="A200" s="39">
        <v>44862</v>
      </c>
      <c r="B200" s="39">
        <v>44862</v>
      </c>
      <c r="C200" s="40">
        <v>261</v>
      </c>
      <c r="D200" s="41" t="s">
        <v>302</v>
      </c>
      <c r="E200" s="42">
        <v>3</v>
      </c>
      <c r="F200" s="43">
        <v>307.41359999999986</v>
      </c>
      <c r="G200" s="44">
        <f t="shared" si="2"/>
        <v>922.24079999999958</v>
      </c>
    </row>
    <row r="201" spans="1:7" x14ac:dyDescent="0.25">
      <c r="A201" s="39">
        <v>45009</v>
      </c>
      <c r="B201" s="39">
        <v>45009</v>
      </c>
      <c r="C201" s="40" t="s">
        <v>495</v>
      </c>
      <c r="D201" s="41" t="s">
        <v>496</v>
      </c>
      <c r="E201" s="42">
        <v>4</v>
      </c>
      <c r="F201" s="43">
        <v>224.20000000000005</v>
      </c>
      <c r="G201" s="44">
        <f t="shared" si="2"/>
        <v>896.80000000000018</v>
      </c>
    </row>
    <row r="202" spans="1:7" x14ac:dyDescent="0.25">
      <c r="A202" s="39">
        <v>44862</v>
      </c>
      <c r="B202" s="39">
        <v>44862</v>
      </c>
      <c r="C202" s="40">
        <v>180</v>
      </c>
      <c r="D202" s="41" t="s">
        <v>301</v>
      </c>
      <c r="E202" s="42">
        <v>1</v>
      </c>
      <c r="F202" s="43">
        <v>307.41360000000009</v>
      </c>
      <c r="G202" s="44">
        <f t="shared" ref="G202:G244" si="3">+E202*F202</f>
        <v>307.41360000000009</v>
      </c>
    </row>
    <row r="203" spans="1:7" x14ac:dyDescent="0.25">
      <c r="A203" s="39">
        <v>44862</v>
      </c>
      <c r="B203" s="39">
        <v>44862</v>
      </c>
      <c r="C203" s="40">
        <v>181</v>
      </c>
      <c r="D203" s="41" t="s">
        <v>300</v>
      </c>
      <c r="E203" s="42">
        <v>5</v>
      </c>
      <c r="F203" s="43">
        <v>307.41359999999997</v>
      </c>
      <c r="G203" s="44">
        <f t="shared" si="3"/>
        <v>1537.0679999999998</v>
      </c>
    </row>
    <row r="204" spans="1:7" x14ac:dyDescent="0.25">
      <c r="A204" s="39">
        <v>45009</v>
      </c>
      <c r="B204" s="39">
        <v>45009</v>
      </c>
      <c r="C204" s="40" t="s">
        <v>499</v>
      </c>
      <c r="D204" s="41" t="s">
        <v>498</v>
      </c>
      <c r="E204" s="42">
        <v>4</v>
      </c>
      <c r="F204" s="43">
        <v>224.20000000000005</v>
      </c>
      <c r="G204" s="44">
        <f t="shared" si="3"/>
        <v>896.80000000000018</v>
      </c>
    </row>
    <row r="205" spans="1:7" x14ac:dyDescent="0.25">
      <c r="A205" s="39">
        <v>44862</v>
      </c>
      <c r="B205" s="39">
        <v>44862</v>
      </c>
      <c r="C205" s="40">
        <v>182</v>
      </c>
      <c r="D205" s="41" t="s">
        <v>299</v>
      </c>
      <c r="E205" s="42">
        <v>5</v>
      </c>
      <c r="F205" s="43">
        <v>307.41359999999997</v>
      </c>
      <c r="G205" s="44">
        <f t="shared" si="3"/>
        <v>1537.0679999999998</v>
      </c>
    </row>
    <row r="206" spans="1:7" x14ac:dyDescent="0.25">
      <c r="A206" s="39">
        <v>45009</v>
      </c>
      <c r="B206" s="39">
        <v>45009</v>
      </c>
      <c r="C206" s="40" t="s">
        <v>497</v>
      </c>
      <c r="D206" s="41" t="s">
        <v>529</v>
      </c>
      <c r="E206" s="42">
        <v>2</v>
      </c>
      <c r="F206" s="43">
        <v>224.20000000000005</v>
      </c>
      <c r="G206" s="44">
        <f t="shared" si="3"/>
        <v>448.40000000000009</v>
      </c>
    </row>
    <row r="207" spans="1:7" x14ac:dyDescent="0.25">
      <c r="A207" s="39">
        <v>45000</v>
      </c>
      <c r="B207" s="39">
        <v>45000</v>
      </c>
      <c r="C207" s="40">
        <v>186</v>
      </c>
      <c r="D207" s="41" t="s">
        <v>298</v>
      </c>
      <c r="E207" s="42">
        <v>146</v>
      </c>
      <c r="F207" s="43">
        <v>412.8336684931507</v>
      </c>
      <c r="G207" s="44">
        <f t="shared" si="3"/>
        <v>60273.715600000003</v>
      </c>
    </row>
    <row r="208" spans="1:7" x14ac:dyDescent="0.25">
      <c r="A208" s="39">
        <v>45001</v>
      </c>
      <c r="B208" s="39">
        <v>45001</v>
      </c>
      <c r="C208" s="40">
        <v>185</v>
      </c>
      <c r="D208" s="41" t="s">
        <v>513</v>
      </c>
      <c r="E208" s="42">
        <v>257</v>
      </c>
      <c r="F208" s="43">
        <v>277.29999999999995</v>
      </c>
      <c r="G208" s="44">
        <f t="shared" si="3"/>
        <v>71266.099999999991</v>
      </c>
    </row>
    <row r="209" spans="1:7" x14ac:dyDescent="0.25">
      <c r="A209" s="39">
        <v>44841</v>
      </c>
      <c r="B209" s="39">
        <v>44841</v>
      </c>
      <c r="C209" s="40">
        <v>263</v>
      </c>
      <c r="D209" s="41" t="s">
        <v>297</v>
      </c>
      <c r="E209" s="42">
        <v>4</v>
      </c>
      <c r="F209" s="48">
        <v>29.5</v>
      </c>
      <c r="G209" s="44">
        <f t="shared" si="3"/>
        <v>118</v>
      </c>
    </row>
    <row r="210" spans="1:7" x14ac:dyDescent="0.25">
      <c r="A210" s="39">
        <v>45009</v>
      </c>
      <c r="B210" s="39">
        <v>45009</v>
      </c>
      <c r="C210" s="40">
        <v>392</v>
      </c>
      <c r="D210" s="41" t="s">
        <v>296</v>
      </c>
      <c r="E210" s="42">
        <v>6</v>
      </c>
      <c r="F210" s="48">
        <v>1270.683</v>
      </c>
      <c r="G210" s="44">
        <f t="shared" si="3"/>
        <v>7624.098</v>
      </c>
    </row>
    <row r="211" spans="1:7" x14ac:dyDescent="0.25">
      <c r="A211" s="39">
        <v>44841</v>
      </c>
      <c r="B211" s="39">
        <v>44841</v>
      </c>
      <c r="C211" s="40">
        <v>193</v>
      </c>
      <c r="D211" s="41" t="s">
        <v>295</v>
      </c>
      <c r="E211" s="42">
        <v>11</v>
      </c>
      <c r="F211" s="43">
        <v>29.5</v>
      </c>
      <c r="G211" s="44">
        <f t="shared" si="3"/>
        <v>324.5</v>
      </c>
    </row>
    <row r="212" spans="1:7" x14ac:dyDescent="0.25">
      <c r="A212" s="39">
        <v>44862</v>
      </c>
      <c r="B212" s="39">
        <v>44862</v>
      </c>
      <c r="C212" s="40">
        <v>194</v>
      </c>
      <c r="D212" s="41" t="s">
        <v>294</v>
      </c>
      <c r="E212" s="42">
        <v>315</v>
      </c>
      <c r="F212" s="43">
        <v>50.551200000000001</v>
      </c>
      <c r="G212" s="44">
        <f t="shared" si="3"/>
        <v>15923.628000000001</v>
      </c>
    </row>
    <row r="213" spans="1:7" x14ac:dyDescent="0.25">
      <c r="A213" s="39">
        <v>43504</v>
      </c>
      <c r="B213" s="39">
        <v>43504</v>
      </c>
      <c r="C213" s="40">
        <v>195</v>
      </c>
      <c r="D213" s="41" t="s">
        <v>293</v>
      </c>
      <c r="E213" s="42">
        <v>19</v>
      </c>
      <c r="F213" s="43">
        <v>305</v>
      </c>
      <c r="G213" s="44">
        <f t="shared" si="3"/>
        <v>5795</v>
      </c>
    </row>
    <row r="214" spans="1:7" x14ac:dyDescent="0.25">
      <c r="A214" s="39"/>
      <c r="B214" s="39"/>
      <c r="C214" s="40">
        <v>196</v>
      </c>
      <c r="D214" s="41" t="s">
        <v>532</v>
      </c>
      <c r="E214" s="42">
        <v>13</v>
      </c>
      <c r="F214" s="43">
        <v>1031.0014000000001</v>
      </c>
      <c r="G214" s="44">
        <f t="shared" si="3"/>
        <v>13403.018200000002</v>
      </c>
    </row>
    <row r="215" spans="1:7" x14ac:dyDescent="0.25">
      <c r="A215" s="39">
        <v>45008</v>
      </c>
      <c r="B215" s="39">
        <v>45008</v>
      </c>
      <c r="C215" s="40">
        <v>197</v>
      </c>
      <c r="D215" s="41" t="s">
        <v>530</v>
      </c>
      <c r="E215" s="42">
        <v>20</v>
      </c>
      <c r="F215" s="43">
        <v>421.85</v>
      </c>
      <c r="G215" s="44">
        <f t="shared" si="3"/>
        <v>8437</v>
      </c>
    </row>
    <row r="216" spans="1:7" x14ac:dyDescent="0.25">
      <c r="A216" s="39">
        <v>44873</v>
      </c>
      <c r="B216" s="39">
        <v>44873</v>
      </c>
      <c r="C216" s="40" t="s">
        <v>292</v>
      </c>
      <c r="D216" s="41" t="s">
        <v>291</v>
      </c>
      <c r="E216" s="42">
        <v>0</v>
      </c>
      <c r="F216" s="43">
        <v>0</v>
      </c>
      <c r="G216" s="44">
        <f t="shared" si="3"/>
        <v>0</v>
      </c>
    </row>
    <row r="217" spans="1:7" x14ac:dyDescent="0.25">
      <c r="A217" s="39">
        <v>43504</v>
      </c>
      <c r="B217" s="39">
        <v>43504</v>
      </c>
      <c r="C217" s="40">
        <v>198</v>
      </c>
      <c r="D217" s="41" t="s">
        <v>290</v>
      </c>
      <c r="E217" s="42">
        <v>1200</v>
      </c>
      <c r="F217" s="43">
        <v>4.75</v>
      </c>
      <c r="G217" s="44">
        <f t="shared" si="3"/>
        <v>5700</v>
      </c>
    </row>
    <row r="218" spans="1:7" x14ac:dyDescent="0.25">
      <c r="A218" s="39">
        <v>45000</v>
      </c>
      <c r="B218" s="39">
        <v>45000</v>
      </c>
      <c r="C218" s="40">
        <v>200</v>
      </c>
      <c r="D218" s="41" t="s">
        <v>289</v>
      </c>
      <c r="E218" s="42">
        <v>3</v>
      </c>
      <c r="F218" s="48">
        <v>812.93740000000014</v>
      </c>
      <c r="G218" s="44">
        <f t="shared" si="3"/>
        <v>2438.8122000000003</v>
      </c>
    </row>
    <row r="219" spans="1:7" x14ac:dyDescent="0.25">
      <c r="A219" s="39">
        <v>44862</v>
      </c>
      <c r="B219" s="39">
        <v>44862</v>
      </c>
      <c r="C219" s="40" t="s">
        <v>288</v>
      </c>
      <c r="D219" s="41" t="s">
        <v>287</v>
      </c>
      <c r="E219" s="42">
        <v>25</v>
      </c>
      <c r="F219" s="43">
        <v>24.603000000000002</v>
      </c>
      <c r="G219" s="44">
        <f t="shared" si="3"/>
        <v>615.07500000000005</v>
      </c>
    </row>
    <row r="220" spans="1:7" x14ac:dyDescent="0.25">
      <c r="A220" s="39">
        <v>44862</v>
      </c>
      <c r="B220" s="39">
        <v>44862</v>
      </c>
      <c r="C220" s="40" t="s">
        <v>286</v>
      </c>
      <c r="D220" s="41" t="s">
        <v>285</v>
      </c>
      <c r="E220" s="42">
        <v>30</v>
      </c>
      <c r="F220" s="43">
        <v>24.544</v>
      </c>
      <c r="G220" s="44">
        <f t="shared" si="3"/>
        <v>736.32</v>
      </c>
    </row>
    <row r="221" spans="1:7" x14ac:dyDescent="0.25">
      <c r="A221" s="39">
        <v>44841</v>
      </c>
      <c r="B221" s="39">
        <v>44841</v>
      </c>
      <c r="C221" s="40" t="s">
        <v>284</v>
      </c>
      <c r="D221" s="41" t="s">
        <v>283</v>
      </c>
      <c r="E221" s="42">
        <v>30</v>
      </c>
      <c r="F221" s="43">
        <v>94.388199999999998</v>
      </c>
      <c r="G221" s="44">
        <f t="shared" si="3"/>
        <v>2831.6459999999997</v>
      </c>
    </row>
    <row r="222" spans="1:7" x14ac:dyDescent="0.25">
      <c r="A222" s="39">
        <v>44841</v>
      </c>
      <c r="B222" s="39">
        <v>44841</v>
      </c>
      <c r="C222" s="40">
        <v>201</v>
      </c>
      <c r="D222" s="41" t="s">
        <v>282</v>
      </c>
      <c r="E222" s="42">
        <v>2</v>
      </c>
      <c r="F222" s="43">
        <v>896.8</v>
      </c>
      <c r="G222" s="44">
        <f t="shared" si="3"/>
        <v>1793.6</v>
      </c>
    </row>
    <row r="223" spans="1:7" x14ac:dyDescent="0.25">
      <c r="A223" s="39">
        <v>44841</v>
      </c>
      <c r="B223" s="39">
        <v>44841</v>
      </c>
      <c r="C223" s="40">
        <v>202</v>
      </c>
      <c r="D223" s="41" t="s">
        <v>281</v>
      </c>
      <c r="E223" s="42">
        <v>160</v>
      </c>
      <c r="F223" s="43">
        <v>35.339819999999996</v>
      </c>
      <c r="G223" s="44">
        <f t="shared" si="3"/>
        <v>5654.3711999999996</v>
      </c>
    </row>
    <row r="224" spans="1:7" x14ac:dyDescent="0.25">
      <c r="A224" s="39">
        <v>44841</v>
      </c>
      <c r="B224" s="39">
        <v>44841</v>
      </c>
      <c r="C224" s="40" t="s">
        <v>280</v>
      </c>
      <c r="D224" s="41" t="s">
        <v>279</v>
      </c>
      <c r="E224" s="42">
        <v>0</v>
      </c>
      <c r="F224" s="43">
        <v>0</v>
      </c>
      <c r="G224" s="44">
        <f t="shared" si="3"/>
        <v>0</v>
      </c>
    </row>
    <row r="225" spans="1:7" x14ac:dyDescent="0.25">
      <c r="A225" s="39">
        <v>44841</v>
      </c>
      <c r="B225" s="39">
        <v>44841</v>
      </c>
      <c r="C225" s="40">
        <v>203</v>
      </c>
      <c r="D225" s="41" t="s">
        <v>278</v>
      </c>
      <c r="E225" s="42">
        <v>3</v>
      </c>
      <c r="F225" s="43">
        <v>1373.5199999999998</v>
      </c>
      <c r="G225" s="44">
        <f t="shared" si="3"/>
        <v>4120.5599999999995</v>
      </c>
    </row>
    <row r="226" spans="1:7" x14ac:dyDescent="0.25">
      <c r="A226" s="39">
        <v>45008</v>
      </c>
      <c r="B226" s="39">
        <v>45008</v>
      </c>
      <c r="C226" s="40" t="s">
        <v>277</v>
      </c>
      <c r="D226" s="41" t="s">
        <v>276</v>
      </c>
      <c r="E226" s="42">
        <v>6</v>
      </c>
      <c r="F226" s="43">
        <v>157.71879999999999</v>
      </c>
      <c r="G226" s="44">
        <f t="shared" si="3"/>
        <v>946.31279999999992</v>
      </c>
    </row>
    <row r="227" spans="1:7" x14ac:dyDescent="0.25">
      <c r="A227" s="39">
        <v>44841</v>
      </c>
      <c r="B227" s="39">
        <v>44841</v>
      </c>
      <c r="C227" s="40">
        <v>204</v>
      </c>
      <c r="D227" s="41" t="s">
        <v>275</v>
      </c>
      <c r="E227" s="42">
        <v>0</v>
      </c>
      <c r="F227" s="43">
        <v>0</v>
      </c>
      <c r="G227" s="44">
        <f t="shared" si="3"/>
        <v>0</v>
      </c>
    </row>
    <row r="228" spans="1:7" x14ac:dyDescent="0.25">
      <c r="A228" s="39">
        <v>44841</v>
      </c>
      <c r="B228" s="39">
        <v>44841</v>
      </c>
      <c r="C228" s="40">
        <v>205</v>
      </c>
      <c r="D228" s="41" t="s">
        <v>274</v>
      </c>
      <c r="E228" s="42">
        <v>1</v>
      </c>
      <c r="F228" s="43">
        <v>1373.52</v>
      </c>
      <c r="G228" s="44">
        <f t="shared" si="3"/>
        <v>1373.52</v>
      </c>
    </row>
    <row r="229" spans="1:7" x14ac:dyDescent="0.25">
      <c r="A229" s="39">
        <v>44841</v>
      </c>
      <c r="B229" s="39">
        <v>44841</v>
      </c>
      <c r="C229" s="40">
        <v>206</v>
      </c>
      <c r="D229" s="41" t="s">
        <v>273</v>
      </c>
      <c r="E229" s="42">
        <v>0</v>
      </c>
      <c r="F229" s="43">
        <v>0</v>
      </c>
      <c r="G229" s="44">
        <f t="shared" si="3"/>
        <v>0</v>
      </c>
    </row>
    <row r="230" spans="1:7" x14ac:dyDescent="0.25">
      <c r="A230" s="39">
        <v>44862</v>
      </c>
      <c r="B230" s="39">
        <v>44862</v>
      </c>
      <c r="C230" s="40">
        <v>207</v>
      </c>
      <c r="D230" s="41" t="s">
        <v>272</v>
      </c>
      <c r="E230" s="42">
        <v>20</v>
      </c>
      <c r="F230" s="43">
        <v>129.35159999999996</v>
      </c>
      <c r="G230" s="44">
        <f t="shared" si="3"/>
        <v>2587.0319999999992</v>
      </c>
    </row>
    <row r="231" spans="1:7" x14ac:dyDescent="0.25">
      <c r="A231" s="39">
        <v>43504</v>
      </c>
      <c r="B231" s="39">
        <v>43504</v>
      </c>
      <c r="C231" s="40">
        <v>208</v>
      </c>
      <c r="D231" s="41" t="s">
        <v>271</v>
      </c>
      <c r="E231" s="42">
        <v>1</v>
      </c>
      <c r="F231" s="43">
        <v>130</v>
      </c>
      <c r="G231" s="44">
        <f t="shared" si="3"/>
        <v>130</v>
      </c>
    </row>
    <row r="232" spans="1:7" x14ac:dyDescent="0.25">
      <c r="A232" s="39">
        <v>43504</v>
      </c>
      <c r="B232" s="39">
        <v>43504</v>
      </c>
      <c r="C232" s="40">
        <v>209</v>
      </c>
      <c r="D232" s="41" t="s">
        <v>270</v>
      </c>
      <c r="E232" s="42">
        <v>3</v>
      </c>
      <c r="F232" s="43">
        <v>67</v>
      </c>
      <c r="G232" s="44">
        <f t="shared" si="3"/>
        <v>201</v>
      </c>
    </row>
    <row r="233" spans="1:7" x14ac:dyDescent="0.25">
      <c r="A233" s="39">
        <v>44862</v>
      </c>
      <c r="B233" s="39">
        <v>44862</v>
      </c>
      <c r="C233" s="40">
        <v>210</v>
      </c>
      <c r="D233" s="41" t="s">
        <v>269</v>
      </c>
      <c r="E233" s="42">
        <v>12</v>
      </c>
      <c r="F233" s="43">
        <v>45.98066666666665</v>
      </c>
      <c r="G233" s="44">
        <f t="shared" si="3"/>
        <v>551.7679999999998</v>
      </c>
    </row>
    <row r="234" spans="1:7" x14ac:dyDescent="0.25">
      <c r="A234" s="39">
        <v>44862</v>
      </c>
      <c r="B234" s="39">
        <v>44862</v>
      </c>
      <c r="C234" s="40" t="s">
        <v>268</v>
      </c>
      <c r="D234" s="41" t="s">
        <v>267</v>
      </c>
      <c r="E234" s="42">
        <v>8</v>
      </c>
      <c r="F234" s="43">
        <v>30.385000000000005</v>
      </c>
      <c r="G234" s="44">
        <f t="shared" si="3"/>
        <v>243.08000000000004</v>
      </c>
    </row>
    <row r="235" spans="1:7" x14ac:dyDescent="0.25">
      <c r="A235" s="39">
        <v>43504</v>
      </c>
      <c r="B235" s="39">
        <v>43504</v>
      </c>
      <c r="C235" s="40">
        <v>211</v>
      </c>
      <c r="D235" s="41" t="s">
        <v>266</v>
      </c>
      <c r="E235" s="42">
        <v>50</v>
      </c>
      <c r="F235" s="43">
        <v>45</v>
      </c>
      <c r="G235" s="44">
        <f t="shared" si="3"/>
        <v>2250</v>
      </c>
    </row>
    <row r="236" spans="1:7" x14ac:dyDescent="0.25">
      <c r="A236" s="39">
        <v>44862</v>
      </c>
      <c r="B236" s="39">
        <v>44862</v>
      </c>
      <c r="C236" s="40" t="s">
        <v>265</v>
      </c>
      <c r="D236" s="41" t="s">
        <v>264</v>
      </c>
      <c r="E236" s="42">
        <v>8</v>
      </c>
      <c r="F236" s="43">
        <v>30.385000000000005</v>
      </c>
      <c r="G236" s="44">
        <f t="shared" si="3"/>
        <v>243.08000000000004</v>
      </c>
    </row>
    <row r="237" spans="1:7" x14ac:dyDescent="0.25">
      <c r="A237" s="39">
        <v>44841</v>
      </c>
      <c r="B237" s="39">
        <v>44841</v>
      </c>
      <c r="C237" s="40">
        <v>212</v>
      </c>
      <c r="D237" s="41" t="s">
        <v>263</v>
      </c>
      <c r="E237" s="42">
        <v>10</v>
      </c>
      <c r="F237" s="43">
        <v>103.8282</v>
      </c>
      <c r="G237" s="44">
        <f t="shared" si="3"/>
        <v>1038.2819999999999</v>
      </c>
    </row>
    <row r="238" spans="1:7" s="51" customFormat="1" x14ac:dyDescent="0.25">
      <c r="A238" s="39">
        <v>44862</v>
      </c>
      <c r="B238" s="39">
        <v>44862</v>
      </c>
      <c r="C238" s="40" t="s">
        <v>262</v>
      </c>
      <c r="D238" s="41" t="s">
        <v>261</v>
      </c>
      <c r="E238" s="42">
        <v>0</v>
      </c>
      <c r="F238" s="43">
        <v>0</v>
      </c>
      <c r="G238" s="44">
        <f t="shared" si="3"/>
        <v>0</v>
      </c>
    </row>
    <row r="239" spans="1:7" s="51" customFormat="1" x14ac:dyDescent="0.25">
      <c r="A239" s="52">
        <v>43504</v>
      </c>
      <c r="B239" s="52">
        <v>43504</v>
      </c>
      <c r="C239" s="53">
        <v>213</v>
      </c>
      <c r="D239" s="54" t="s">
        <v>260</v>
      </c>
      <c r="E239" s="55">
        <v>2</v>
      </c>
      <c r="F239" s="56">
        <v>275</v>
      </c>
      <c r="G239" s="44">
        <f t="shared" si="3"/>
        <v>550</v>
      </c>
    </row>
    <row r="240" spans="1:7" s="51" customFormat="1" x14ac:dyDescent="0.25">
      <c r="A240" s="52">
        <v>43504</v>
      </c>
      <c r="B240" s="52">
        <v>43504</v>
      </c>
      <c r="C240" s="53">
        <v>214</v>
      </c>
      <c r="D240" s="54" t="s">
        <v>259</v>
      </c>
      <c r="E240" s="55">
        <v>6</v>
      </c>
      <c r="F240" s="56">
        <v>235</v>
      </c>
      <c r="G240" s="44">
        <f t="shared" si="3"/>
        <v>1410</v>
      </c>
    </row>
    <row r="241" spans="1:7" s="51" customFormat="1" x14ac:dyDescent="0.25">
      <c r="A241" s="52">
        <v>43504</v>
      </c>
      <c r="B241" s="52">
        <v>43504</v>
      </c>
      <c r="C241" s="53">
        <v>215</v>
      </c>
      <c r="D241" s="54" t="s">
        <v>258</v>
      </c>
      <c r="E241" s="55">
        <v>19</v>
      </c>
      <c r="F241" s="56">
        <v>235</v>
      </c>
      <c r="G241" s="44">
        <f t="shared" si="3"/>
        <v>4465</v>
      </c>
    </row>
    <row r="242" spans="1:7" s="51" customFormat="1" x14ac:dyDescent="0.25">
      <c r="A242" s="52">
        <v>43504</v>
      </c>
      <c r="B242" s="52">
        <v>43504</v>
      </c>
      <c r="C242" s="53">
        <v>216</v>
      </c>
      <c r="D242" s="54" t="s">
        <v>257</v>
      </c>
      <c r="E242" s="55">
        <v>2</v>
      </c>
      <c r="F242" s="56">
        <v>275</v>
      </c>
      <c r="G242" s="44">
        <f t="shared" si="3"/>
        <v>550</v>
      </c>
    </row>
    <row r="243" spans="1:7" s="51" customFormat="1" x14ac:dyDescent="0.25">
      <c r="A243" s="52">
        <v>43504</v>
      </c>
      <c r="B243" s="52">
        <v>43504</v>
      </c>
      <c r="C243" s="53">
        <v>217</v>
      </c>
      <c r="D243" s="54" t="s">
        <v>256</v>
      </c>
      <c r="E243" s="55">
        <v>6</v>
      </c>
      <c r="F243" s="56">
        <v>235</v>
      </c>
      <c r="G243" s="44">
        <f t="shared" si="3"/>
        <v>1410</v>
      </c>
    </row>
    <row r="244" spans="1:7" s="51" customFormat="1" x14ac:dyDescent="0.25">
      <c r="A244" s="52">
        <v>43504</v>
      </c>
      <c r="B244" s="52">
        <v>43504</v>
      </c>
      <c r="C244" s="53">
        <v>218</v>
      </c>
      <c r="D244" s="54" t="s">
        <v>255</v>
      </c>
      <c r="E244" s="55">
        <v>53</v>
      </c>
      <c r="F244" s="56">
        <v>235</v>
      </c>
      <c r="G244" s="44">
        <f t="shared" si="3"/>
        <v>12455</v>
      </c>
    </row>
    <row r="245" spans="1:7" s="61" customFormat="1" x14ac:dyDescent="0.25">
      <c r="A245" s="57"/>
      <c r="B245" s="58"/>
      <c r="C245" s="58"/>
      <c r="D245" s="59"/>
      <c r="E245" s="59"/>
      <c r="F245" s="60" t="s">
        <v>549</v>
      </c>
      <c r="G245" s="59">
        <f>SUBTOTAL(109,Tabla1[MONTO TOTAL])</f>
        <v>863995.07490000001</v>
      </c>
    </row>
    <row r="246" spans="1:7" s="61" customFormat="1" x14ac:dyDescent="0.25">
      <c r="A246" s="57"/>
      <c r="B246" s="58"/>
      <c r="C246" s="58"/>
      <c r="D246" s="59"/>
      <c r="E246" s="59"/>
      <c r="F246" s="59"/>
      <c r="G246" s="59"/>
    </row>
    <row r="247" spans="1:7" s="61" customFormat="1" x14ac:dyDescent="0.25">
      <c r="A247" s="57"/>
      <c r="B247" s="58"/>
      <c r="C247" s="58"/>
      <c r="D247" s="59"/>
      <c r="E247" s="59"/>
      <c r="F247" s="59"/>
      <c r="G247" s="59"/>
    </row>
    <row r="248" spans="1:7" s="61" customFormat="1" x14ac:dyDescent="0.25">
      <c r="A248" s="57"/>
      <c r="B248" s="58"/>
      <c r="C248" s="58"/>
      <c r="D248" s="59"/>
      <c r="E248" s="59"/>
      <c r="F248" s="59"/>
      <c r="G248" s="59"/>
    </row>
    <row r="249" spans="1:7" s="61" customFormat="1" x14ac:dyDescent="0.25">
      <c r="A249" s="57"/>
      <c r="B249" s="58"/>
      <c r="C249" s="58"/>
      <c r="D249" s="59"/>
      <c r="E249" s="59"/>
      <c r="F249" s="59"/>
      <c r="G249" s="59"/>
    </row>
    <row r="250" spans="1:7" s="61" customFormat="1" x14ac:dyDescent="0.25">
      <c r="A250" s="57"/>
      <c r="B250" s="57"/>
      <c r="C250" s="57"/>
      <c r="F250" s="62"/>
      <c r="G250" s="62"/>
    </row>
    <row r="251" spans="1:7" s="61" customFormat="1" x14ac:dyDescent="0.25">
      <c r="E251" s="62"/>
      <c r="F251" s="62"/>
    </row>
    <row r="252" spans="1:7" s="61" customFormat="1" x14ac:dyDescent="0.25">
      <c r="B252" s="104" t="s">
        <v>550</v>
      </c>
      <c r="C252" s="104"/>
      <c r="D252" s="63"/>
      <c r="E252" s="104" t="s">
        <v>551</v>
      </c>
      <c r="F252" s="104"/>
    </row>
    <row r="253" spans="1:7" s="61" customFormat="1" ht="34.5" customHeight="1" x14ac:dyDescent="0.25">
      <c r="A253" s="64"/>
      <c r="B253" s="105" t="s">
        <v>552</v>
      </c>
      <c r="C253" s="105"/>
      <c r="D253" s="65"/>
      <c r="E253" s="103" t="s">
        <v>553</v>
      </c>
      <c r="F253" s="103"/>
    </row>
    <row r="254" spans="1:7" s="61" customFormat="1" x14ac:dyDescent="0.25">
      <c r="E254" s="62"/>
      <c r="F254" s="62"/>
    </row>
    <row r="255" spans="1:7" s="61" customFormat="1" x14ac:dyDescent="0.25">
      <c r="A255" s="57"/>
      <c r="B255" s="57"/>
      <c r="C255" s="57"/>
      <c r="F255" s="62"/>
      <c r="G255" s="62"/>
    </row>
    <row r="256" spans="1:7" s="61" customFormat="1" x14ac:dyDescent="0.25">
      <c r="A256" s="57"/>
      <c r="B256" s="57"/>
      <c r="C256" s="57"/>
      <c r="F256" s="62"/>
      <c r="G256" s="62"/>
    </row>
  </sheetData>
  <mergeCells count="7">
    <mergeCell ref="B252:C252"/>
    <mergeCell ref="E252:F252"/>
    <mergeCell ref="B253:C253"/>
    <mergeCell ref="E253:F253"/>
    <mergeCell ref="A3:G3"/>
    <mergeCell ref="A4:G4"/>
    <mergeCell ref="A5:G5"/>
  </mergeCells>
  <pageMargins left="0.7" right="0.7" top="0.75" bottom="0.75" header="0.3" footer="0.3"/>
  <pageSetup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Inv-Comestibles y cocina</vt:lpstr>
      <vt:lpstr>MATERIALES MEDICOS</vt:lpstr>
      <vt:lpstr>ARTÍCULOS OFICINA   </vt:lpstr>
      <vt:lpstr>LIMPIEZA</vt:lpstr>
      <vt:lpstr>ARTICULOS DE LIBRERIA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Morel</dc:creator>
  <cp:lastModifiedBy>Windows User</cp:lastModifiedBy>
  <cp:lastPrinted>2023-04-04T13:48:51Z</cp:lastPrinted>
  <dcterms:created xsi:type="dcterms:W3CDTF">2023-03-28T12:56:49Z</dcterms:created>
  <dcterms:modified xsi:type="dcterms:W3CDTF">2023-04-12T12:16:42Z</dcterms:modified>
</cp:coreProperties>
</file>