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OAI\2023\Finanzas\Ejecucion Presupuestaria\JUNIO\"/>
    </mc:Choice>
  </mc:AlternateContent>
  <bookViews>
    <workbookView xWindow="0" yWindow="0" windowWidth="28800" windowHeight="12135"/>
  </bookViews>
  <sheets>
    <sheet name="Plantilla Ejecución OAI (2)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'Plantilla Ejecución OAI (2)'!$A$12:$K$74</definedName>
    <definedName name="_xlnm.Print_Area" localSheetId="0">'Plantilla Ejecución OAI (2)'!$B$4:$K$89</definedName>
    <definedName name="_xlnm.Print_Titles" localSheetId="0">'Plantilla Ejecución OAI (2)'!$12:$12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0" i="1" l="1"/>
  <c r="E70" i="1" s="1"/>
  <c r="A69" i="1"/>
  <c r="G69" i="1" s="1"/>
  <c r="A68" i="1"/>
  <c r="I68" i="1" s="1"/>
  <c r="A67" i="1"/>
  <c r="A66" i="1"/>
  <c r="A65" i="1"/>
  <c r="F65" i="1" s="1"/>
  <c r="A64" i="1"/>
  <c r="F64" i="1" s="1"/>
  <c r="A63" i="1"/>
  <c r="J63" i="1" s="1"/>
  <c r="A62" i="1"/>
  <c r="A61" i="1"/>
  <c r="A60" i="1"/>
  <c r="A59" i="1"/>
  <c r="A58" i="1"/>
  <c r="A57" i="1"/>
  <c r="A56" i="1"/>
  <c r="A55" i="1"/>
  <c r="G55" i="1" s="1"/>
  <c r="A54" i="1"/>
  <c r="H54" i="1" s="1"/>
  <c r="A53" i="1"/>
  <c r="I53" i="1" s="1"/>
  <c r="H52" i="1"/>
  <c r="A52" i="1"/>
  <c r="D52" i="1" s="1"/>
  <c r="A51" i="1"/>
  <c r="C51" i="1" s="1"/>
  <c r="A50" i="1"/>
  <c r="C50" i="1" s="1"/>
  <c r="A49" i="1"/>
  <c r="D49" i="1" s="1"/>
  <c r="A48" i="1"/>
  <c r="E48" i="1" s="1"/>
  <c r="A47" i="1"/>
  <c r="A46" i="1"/>
  <c r="D46" i="1" s="1"/>
  <c r="A45" i="1"/>
  <c r="C45" i="1" s="1"/>
  <c r="A44" i="1"/>
  <c r="D44" i="1" s="1"/>
  <c r="A43" i="1"/>
  <c r="G43" i="1" s="1"/>
  <c r="A42" i="1"/>
  <c r="J42" i="1" s="1"/>
  <c r="A41" i="1"/>
  <c r="E41" i="1" s="1"/>
  <c r="A40" i="1"/>
  <c r="A39" i="1"/>
  <c r="A38" i="1"/>
  <c r="A37" i="1"/>
  <c r="A36" i="1"/>
  <c r="A35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I50" i="1" l="1"/>
  <c r="D54" i="1"/>
  <c r="H50" i="1"/>
  <c r="H64" i="1"/>
  <c r="E51" i="1"/>
  <c r="F52" i="1"/>
  <c r="J50" i="1"/>
  <c r="D51" i="1"/>
  <c r="F51" i="1"/>
  <c r="G51" i="1"/>
  <c r="H51" i="1"/>
  <c r="I51" i="1"/>
  <c r="J51" i="1"/>
  <c r="H63" i="1"/>
  <c r="C65" i="1"/>
  <c r="G65" i="1"/>
  <c r="K27" i="1"/>
  <c r="E50" i="1"/>
  <c r="F49" i="1"/>
  <c r="F50" i="1"/>
  <c r="C55" i="1"/>
  <c r="G50" i="1"/>
  <c r="D68" i="1"/>
  <c r="C49" i="1"/>
  <c r="G49" i="1"/>
  <c r="G52" i="1"/>
  <c r="C63" i="1"/>
  <c r="H49" i="1"/>
  <c r="J52" i="1"/>
  <c r="I63" i="1"/>
  <c r="F41" i="1"/>
  <c r="G64" i="1"/>
  <c r="G41" i="1"/>
  <c r="C44" i="1"/>
  <c r="I65" i="1"/>
  <c r="F44" i="1"/>
  <c r="J65" i="1"/>
  <c r="G44" i="1"/>
  <c r="E46" i="1"/>
  <c r="C68" i="1"/>
  <c r="I55" i="1"/>
  <c r="J55" i="1"/>
  <c r="D42" i="1"/>
  <c r="D65" i="1"/>
  <c r="C42" i="1"/>
  <c r="G42" i="1"/>
  <c r="G53" i="1"/>
  <c r="E65" i="1"/>
  <c r="H42" i="1"/>
  <c r="I42" i="1"/>
  <c r="C54" i="1"/>
  <c r="C43" i="1"/>
  <c r="E54" i="1"/>
  <c r="D43" i="1"/>
  <c r="F54" i="1"/>
  <c r="E43" i="1"/>
  <c r="G54" i="1"/>
  <c r="F43" i="1"/>
  <c r="D55" i="1"/>
  <c r="I69" i="1"/>
  <c r="I49" i="1"/>
  <c r="J49" i="1"/>
  <c r="E55" i="1"/>
  <c r="C52" i="1"/>
  <c r="F55" i="1"/>
  <c r="E64" i="1"/>
  <c r="G70" i="1"/>
  <c r="D50" i="1"/>
  <c r="I70" i="1"/>
  <c r="H41" i="1"/>
  <c r="J45" i="1"/>
  <c r="I45" i="1"/>
  <c r="H45" i="1"/>
  <c r="G45" i="1"/>
  <c r="I41" i="1"/>
  <c r="J41" i="1"/>
  <c r="D45" i="1"/>
  <c r="J53" i="1"/>
  <c r="C53" i="1"/>
  <c r="E45" i="1"/>
  <c r="J54" i="1"/>
  <c r="J44" i="1"/>
  <c r="I44" i="1"/>
  <c r="H44" i="1"/>
  <c r="F45" i="1"/>
  <c r="D53" i="1"/>
  <c r="E53" i="1"/>
  <c r="F53" i="1"/>
  <c r="F63" i="1"/>
  <c r="E63" i="1"/>
  <c r="D63" i="1"/>
  <c r="J67" i="1"/>
  <c r="I67" i="1"/>
  <c r="H67" i="1"/>
  <c r="G67" i="1"/>
  <c r="F67" i="1"/>
  <c r="E67" i="1"/>
  <c r="D67" i="1"/>
  <c r="C67" i="1"/>
  <c r="J43" i="1"/>
  <c r="I43" i="1"/>
  <c r="E44" i="1"/>
  <c r="E52" i="1"/>
  <c r="H53" i="1"/>
  <c r="G63" i="1"/>
  <c r="K34" i="1"/>
  <c r="H47" i="1"/>
  <c r="G47" i="1"/>
  <c r="F47" i="1"/>
  <c r="E47" i="1"/>
  <c r="D47" i="1"/>
  <c r="I47" i="1"/>
  <c r="C47" i="1"/>
  <c r="J47" i="1"/>
  <c r="J46" i="1"/>
  <c r="I46" i="1"/>
  <c r="H46" i="1"/>
  <c r="G46" i="1"/>
  <c r="F46" i="1"/>
  <c r="C41" i="1"/>
  <c r="E42" i="1"/>
  <c r="H43" i="1"/>
  <c r="I52" i="1"/>
  <c r="J64" i="1"/>
  <c r="I64" i="1"/>
  <c r="D64" i="1"/>
  <c r="C64" i="1"/>
  <c r="D41" i="1"/>
  <c r="F42" i="1"/>
  <c r="C46" i="1"/>
  <c r="I54" i="1"/>
  <c r="E49" i="1"/>
  <c r="K60" i="1"/>
  <c r="J68" i="1"/>
  <c r="H69" i="1"/>
  <c r="F70" i="1"/>
  <c r="J69" i="1"/>
  <c r="H70" i="1"/>
  <c r="J70" i="1"/>
  <c r="H55" i="1"/>
  <c r="H65" i="1"/>
  <c r="E68" i="1"/>
  <c r="C69" i="1"/>
  <c r="D69" i="1"/>
  <c r="F68" i="1"/>
  <c r="G68" i="1"/>
  <c r="E69" i="1"/>
  <c r="C70" i="1"/>
  <c r="H68" i="1"/>
  <c r="F69" i="1"/>
  <c r="D70" i="1"/>
  <c r="K50" i="1" l="1"/>
  <c r="D40" i="1"/>
  <c r="C48" i="1"/>
  <c r="J20" i="1"/>
  <c r="F48" i="1"/>
  <c r="K17" i="1"/>
  <c r="K18" i="1"/>
  <c r="J14" i="1"/>
  <c r="G48" i="1"/>
  <c r="K61" i="1"/>
  <c r="K62" i="1"/>
  <c r="D14" i="1"/>
  <c r="F40" i="1"/>
  <c r="I30" i="1"/>
  <c r="J48" i="1"/>
  <c r="K24" i="1"/>
  <c r="G40" i="1"/>
  <c r="J30" i="1"/>
  <c r="I66" i="1"/>
  <c r="F14" i="1"/>
  <c r="K39" i="1"/>
  <c r="D30" i="1"/>
  <c r="K70" i="1"/>
  <c r="F20" i="1"/>
  <c r="C14" i="1"/>
  <c r="K28" i="1"/>
  <c r="E14" i="1"/>
  <c r="K15" i="1"/>
  <c r="I48" i="1"/>
  <c r="K41" i="1"/>
  <c r="K58" i="1"/>
  <c r="G14" i="1"/>
  <c r="K22" i="1"/>
  <c r="D56" i="1"/>
  <c r="H14" i="1"/>
  <c r="D20" i="1"/>
  <c r="K16" i="1"/>
  <c r="G56" i="1"/>
  <c r="H48" i="1"/>
  <c r="F56" i="1"/>
  <c r="K33" i="1"/>
  <c r="H56" i="1"/>
  <c r="C30" i="1"/>
  <c r="I56" i="1"/>
  <c r="K23" i="1"/>
  <c r="J56" i="1"/>
  <c r="K64" i="1"/>
  <c r="K69" i="1"/>
  <c r="K44" i="1"/>
  <c r="C66" i="1"/>
  <c r="K46" i="1"/>
  <c r="K57" i="1"/>
  <c r="E56" i="1"/>
  <c r="C56" i="1"/>
  <c r="D66" i="1"/>
  <c r="H30" i="1"/>
  <c r="K26" i="1"/>
  <c r="K25" i="1"/>
  <c r="E66" i="1"/>
  <c r="K67" i="1"/>
  <c r="K21" i="1"/>
  <c r="E20" i="1"/>
  <c r="K42" i="1"/>
  <c r="E40" i="1"/>
  <c r="I14" i="1"/>
  <c r="F66" i="1"/>
  <c r="I20" i="1"/>
  <c r="C40" i="1"/>
  <c r="G66" i="1"/>
  <c r="H66" i="1"/>
  <c r="K47" i="1"/>
  <c r="K29" i="1"/>
  <c r="K31" i="1"/>
  <c r="G30" i="1"/>
  <c r="J66" i="1"/>
  <c r="H20" i="1"/>
  <c r="K36" i="1"/>
  <c r="D48" i="1"/>
  <c r="K59" i="1"/>
  <c r="I40" i="1"/>
  <c r="H40" i="1"/>
  <c r="K68" i="1"/>
  <c r="K63" i="1"/>
  <c r="F30" i="1"/>
  <c r="K32" i="1"/>
  <c r="E30" i="1"/>
  <c r="J40" i="1"/>
  <c r="K65" i="1"/>
  <c r="K35" i="1"/>
  <c r="C20" i="1"/>
  <c r="G20" i="1"/>
  <c r="K49" i="1"/>
  <c r="K37" i="1"/>
  <c r="K55" i="1"/>
  <c r="K52" i="1"/>
  <c r="K19" i="1"/>
  <c r="F71" i="1" l="1"/>
  <c r="G71" i="1"/>
  <c r="I71" i="1"/>
  <c r="K40" i="1"/>
  <c r="K30" i="1"/>
  <c r="C71" i="1"/>
  <c r="K14" i="1"/>
  <c r="K48" i="1"/>
  <c r="K66" i="1"/>
  <c r="D71" i="1"/>
  <c r="K20" i="1"/>
  <c r="H71" i="1"/>
  <c r="J71" i="1"/>
  <c r="E71" i="1"/>
  <c r="K56" i="1"/>
  <c r="K71" i="1" l="1"/>
</calcChain>
</file>

<file path=xl/sharedStrings.xml><?xml version="1.0" encoding="utf-8"?>
<sst xmlns="http://schemas.openxmlformats.org/spreadsheetml/2006/main" count="84" uniqueCount="84">
  <si>
    <t>Centro de Atención Integral para la Discapacidad</t>
  </si>
  <si>
    <t>Año 2023</t>
  </si>
  <si>
    <t>Ejecución de Gastos y Aplicaciones Financieras</t>
  </si>
  <si>
    <t>En RD$</t>
  </si>
  <si>
    <t xml:space="preserve">Total 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</si>
  <si>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</si>
  <si>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</si>
  <si>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</si>
  <si>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</si>
  <si>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</si>
  <si>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</si>
  <si>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</si>
  <si>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</si>
  <si>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</si>
  <si>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</si>
  <si>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</si>
  <si>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</si>
  <si>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</si>
  <si>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</si>
  <si>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</si>
  <si>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</si>
  <si>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</si>
  <si>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</si>
  <si>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</si>
  <si>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</si>
  <si>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</si>
  <si>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</si>
  <si>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</si>
  <si>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</si>
  <si>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</si>
  <si>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</si>
  <si>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</si>
  <si>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</si>
  <si>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</si>
  <si>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 xml:space="preserve">2.3.4 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</si>
  <si>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</si>
  <si>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</si>
  <si>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</si>
  <si>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</si>
  <si>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</si>
  <si>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</si>
  <si>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</si>
  <si>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</si>
  <si>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</si>
  <si>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</si>
  <si>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</si>
  <si>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</si>
  <si>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</si>
  <si>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</si>
  <si>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</si>
  <si>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</si>
  <si>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</si>
  <si>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</si>
  <si>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</si>
  <si>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</si>
  <si>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</si>
  <si>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</si>
  <si>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</si>
  <si>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</si>
  <si>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</si>
  <si>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</si>
  <si>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</si>
  <si>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</si>
  <si>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</si>
  <si>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</si>
  <si>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</si>
  <si>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</si>
  <si>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</si>
  <si>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</si>
  <si>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</si>
  <si>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</si>
  <si>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</si>
  <si>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Total Gastos</t>
  </si>
  <si>
    <t>Fuente: SIGEF</t>
  </si>
  <si>
    <t>Total devengado:</t>
  </si>
  <si>
    <t>Son los recursos financieros que surgen con la oblicación de pago por la recepción de conformidad</t>
  </si>
  <si>
    <t xml:space="preserve"> de obras, bienes y servicios oportunamente contratados o, en los casos de gastos sin contraprestación, </t>
  </si>
  <si>
    <t xml:space="preserve">por haberse cumplido los requisitos administrativos dispuestos por el reglamento de la presente </t>
  </si>
  <si>
    <t>ley 423-06.</t>
  </si>
  <si>
    <t>Marleny Aristy Almonte</t>
  </si>
  <si>
    <t>Dr. Henry Rosa Polanco</t>
  </si>
  <si>
    <t xml:space="preserve">Encargada Departamento Administrativo y Financiero                           </t>
  </si>
  <si>
    <t>Director Nacional</t>
  </si>
  <si>
    <t>Fecha de Registro: hasta el 30 de junio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</si>
</sst>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" fontId="5" fillId="0" borderId="0" xfId="1" applyNumberFormat="1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4" fontId="2" fillId="0" borderId="0" xfId="0" applyNumberFormat="1" applyFont="1" applyAlignment="1">
      <alignment vertical="center" wrapText="1"/>
    </xf>
    <xf numFmtId="0" fontId="4" fillId="3" borderId="2" xfId="0" applyFont="1" applyFill="1" applyBorder="1" applyAlignment="1">
      <alignment horizontal="left" vertical="center" wrapText="1"/>
    </xf>
    <xf numFmtId="4" fontId="5" fillId="3" borderId="2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43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2" fillId="0" borderId="0" xfId="1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43" fontId="2" fillId="0" borderId="0" xfId="1" applyFont="1" applyAlignment="1">
      <alignment vertical="center"/>
    </xf>
    <xf numFmtId="0" fontId="5" fillId="0" borderId="0" xfId="0" applyFont="1" applyAlignment="1">
      <alignment vertical="center"/>
    </xf>
    <xf numFmtId="4" fontId="5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257735</xdr:colOff>
      <xdr:row>5</xdr:row>
      <xdr:rowOff>22412</xdr:rowOff>
    </xdr:from>
    <xdr:to>
      <xdr:col>1</xdr:col>
      <xdr:colOff>2084294</xdr:colOff>
      <xdr:row>9</xdr:row>
      <xdr:rowOff>56139</xdr:rowOff>
    </xdr:to>
    <xdr:pic>
      <xdr:nvPicPr>
        <xdr:cNvPr id="2" name="3 Imagen" descr="C:\Users\jose.perez.MSP\Desktop\NUEVA LINEA GRAFICA SALUD PUBLICA\CABECILLAS MINISTERIO DE SALUD NUEVO LOGO\30 HOJA TIMBRADA Dpto Ejecución Presupuestaria DF\TIMBRADO Departamento de Ejecución Presupuestaria-02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95" r="35832" b="31429"/>
        <a:stretch>
          <a:fillRect/>
        </a:stretch>
      </xdr:blipFill>
      <xdr:spPr bwMode="auto">
        <a:xfrm>
          <a:off x="257735" y="1199030"/>
          <a:ext cx="1826559" cy="90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1064559</xdr:colOff>
      <xdr:row>5</xdr:row>
      <xdr:rowOff>0</xdr:rowOff>
    </xdr:from>
    <xdr:to>
      <xdr:col>10</xdr:col>
      <xdr:colOff>347382</xdr:colOff>
      <xdr:row>8</xdr:row>
      <xdr:rowOff>134470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892118" y="1176618"/>
          <a:ext cx="1546411" cy="8068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Modificaci&#243;n%20Presupuestaria/Modificaci&#243;n%20presupuestaria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Budget/Presupuesto%20Vs%20Ejecucion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AF/Presupuesto/2023/Budget/Presupuesto%20Vs%20Ejecucion%20FE%207213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AID 2022 SDE"/>
      <sheetName val="Presupuesto CAID 2022 mod maa"/>
      <sheetName val="Ejecución 2022"/>
      <sheetName val="DIGEPRES 2023"/>
      <sheetName val="Presupuesto CAID 2023"/>
      <sheetName val="Modificación 01 2023"/>
      <sheetName val="Modificación 03 2023"/>
      <sheetName val="Modificación 04 2023"/>
      <sheetName val="Modificación CONS 2023"/>
      <sheetName val="Ejecutado Devengado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CUENTA</v>
          </cell>
          <cell r="D11" t="str">
            <v>DESCRIPCION</v>
          </cell>
          <cell r="E11" t="str">
            <v>TOTAL GENERAL</v>
          </cell>
        </row>
        <row r="12">
          <cell r="C12"/>
          <cell r="D12"/>
          <cell r="E12">
            <v>397218435.00349998</v>
          </cell>
        </row>
        <row r="13">
          <cell r="C13">
            <v>2.1</v>
          </cell>
          <cell r="D13" t="str">
            <v>REMUNERACIONES Y CONTRIBUCIONES</v>
          </cell>
          <cell r="E13">
            <v>354421683.00349998</v>
          </cell>
        </row>
        <row r="14">
          <cell r="C14" t="str">
            <v>2.1.1</v>
          </cell>
          <cell r="D14" t="str">
            <v>REMUNERACIONES</v>
          </cell>
          <cell r="E14">
            <v>272309821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212943456</v>
          </cell>
        </row>
        <row r="16">
          <cell r="C16" t="str">
            <v>2.1.1.1.01</v>
          </cell>
          <cell r="D16" t="str">
            <v>Sueldos Fijos</v>
          </cell>
          <cell r="E16">
            <v>212943456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34801200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25501200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9300000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1836000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1836000</v>
          </cell>
        </row>
        <row r="27">
          <cell r="C27" t="str">
            <v>2.1.1.4</v>
          </cell>
          <cell r="D27" t="str">
            <v>Sueldo anual No.13</v>
          </cell>
          <cell r="E27">
            <v>21551856</v>
          </cell>
        </row>
        <row r="28">
          <cell r="C28" t="str">
            <v>2.1.1.4.01</v>
          </cell>
          <cell r="D28" t="str">
            <v>Salario No. 13</v>
          </cell>
          <cell r="E28">
            <v>21551856</v>
          </cell>
        </row>
        <row r="29">
          <cell r="C29" t="str">
            <v>2.1.1.5</v>
          </cell>
          <cell r="D29" t="str">
            <v>Prestaciones económicas</v>
          </cell>
          <cell r="E29">
            <v>1177309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588654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588655</v>
          </cell>
        </row>
        <row r="32">
          <cell r="C32" t="str">
            <v>2.1.2</v>
          </cell>
          <cell r="D32" t="str">
            <v>SOBRESUELDOS</v>
          </cell>
          <cell r="E32">
            <v>43866232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43866232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6714000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18171116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18721116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0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38245630.003499992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17797820.3935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17797820.3935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17883575.879999999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17883575.879999999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2564233.73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2564233.73</v>
          </cell>
        </row>
        <row r="63">
          <cell r="C63">
            <v>2.2000000000000002</v>
          </cell>
          <cell r="D63" t="str">
            <v>CONTRATACION DE SERVICIOS</v>
          </cell>
          <cell r="E63">
            <v>32376491</v>
          </cell>
        </row>
        <row r="64">
          <cell r="C64" t="str">
            <v>2.2.1</v>
          </cell>
          <cell r="D64" t="str">
            <v>SERVICIOS BÁSICOS</v>
          </cell>
          <cell r="E64">
            <v>22296543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0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0</v>
          </cell>
        </row>
        <row r="69">
          <cell r="C69" t="str">
            <v>2.2.1.3</v>
          </cell>
          <cell r="D69" t="str">
            <v>Telefono Local</v>
          </cell>
          <cell r="E69">
            <v>1392735</v>
          </cell>
        </row>
        <row r="70">
          <cell r="C70" t="str">
            <v>2.2.1.3.01</v>
          </cell>
          <cell r="D70" t="str">
            <v>Teléfono Local</v>
          </cell>
          <cell r="E70">
            <v>1392735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8599398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8599398</v>
          </cell>
        </row>
        <row r="75">
          <cell r="C75" t="str">
            <v>2.2.1.6</v>
          </cell>
          <cell r="D75" t="str">
            <v>Electricidad</v>
          </cell>
          <cell r="E75">
            <v>11974640</v>
          </cell>
        </row>
        <row r="76">
          <cell r="C76" t="str">
            <v>2.2.1.6.01</v>
          </cell>
          <cell r="D76" t="str">
            <v>Energia Eléctrica</v>
          </cell>
          <cell r="E76">
            <v>11974640</v>
          </cell>
        </row>
        <row r="77">
          <cell r="C77" t="str">
            <v>2.2.1.7</v>
          </cell>
          <cell r="D77" t="str">
            <v>Agua</v>
          </cell>
          <cell r="E77">
            <v>239770</v>
          </cell>
        </row>
        <row r="78">
          <cell r="C78" t="str">
            <v>2.2.1.7.01</v>
          </cell>
          <cell r="D78" t="str">
            <v>Agua</v>
          </cell>
          <cell r="E78">
            <v>239770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90000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90000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1497818</v>
          </cell>
        </row>
        <row r="82">
          <cell r="C82" t="str">
            <v>2.2.2.1</v>
          </cell>
          <cell r="D82" t="str">
            <v>Publicidad y Propaganda</v>
          </cell>
          <cell r="E82">
            <v>697818</v>
          </cell>
        </row>
        <row r="83">
          <cell r="C83" t="str">
            <v>2.2.2.1.01</v>
          </cell>
          <cell r="D83" t="str">
            <v>Publicidad y Propaganda</v>
          </cell>
          <cell r="E83">
            <v>697818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800000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800000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0</v>
          </cell>
        </row>
        <row r="92">
          <cell r="C92" t="str">
            <v>2.2.4.1</v>
          </cell>
          <cell r="D92" t="str">
            <v>Pasajes y gastos de transporte</v>
          </cell>
          <cell r="E92">
            <v>0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0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</row>
        <row r="96">
          <cell r="C96" t="str">
            <v>2.2.4.3</v>
          </cell>
          <cell r="D96" t="str">
            <v>Almacenaje</v>
          </cell>
          <cell r="E96">
            <v>0</v>
          </cell>
        </row>
        <row r="97">
          <cell r="C97" t="str">
            <v>2.2.4.3.01</v>
          </cell>
          <cell r="D97" t="str">
            <v>Almacenaje</v>
          </cell>
          <cell r="E97">
            <v>0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271999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0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0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0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0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271999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271999</v>
          </cell>
        </row>
        <row r="125">
          <cell r="C125" t="str">
            <v>2.2.6</v>
          </cell>
          <cell r="D125" t="str">
            <v xml:space="preserve">SEGUROS </v>
          </cell>
          <cell r="E125">
            <v>2240371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500000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500000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500000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500000</v>
          </cell>
        </row>
        <row r="130">
          <cell r="C130" t="str">
            <v>2.2.6.3</v>
          </cell>
          <cell r="D130" t="str">
            <v>Seguros de Personas</v>
          </cell>
          <cell r="E130">
            <v>1024011</v>
          </cell>
        </row>
        <row r="131">
          <cell r="C131" t="str">
            <v>2.2.6.3.01</v>
          </cell>
          <cell r="D131" t="str">
            <v>Seguros de Personas</v>
          </cell>
          <cell r="E131">
            <v>1024011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216360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216360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3435019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1370000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870000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500000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0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2065019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0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15400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333385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848597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867637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0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1836618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23000</v>
          </cell>
        </row>
        <row r="164">
          <cell r="C164" t="str">
            <v>2.2.8.2.01</v>
          </cell>
          <cell r="D164" t="str">
            <v>Comisiones y gastos</v>
          </cell>
          <cell r="E164">
            <v>23000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1288618</v>
          </cell>
        </row>
        <row r="170">
          <cell r="C170" t="str">
            <v>2.2.8.5.01</v>
          </cell>
          <cell r="D170" t="str">
            <v>Fumigación</v>
          </cell>
          <cell r="E170">
            <v>450000</v>
          </cell>
        </row>
        <row r="171">
          <cell r="C171" t="str">
            <v>2.2.8.5.02</v>
          </cell>
          <cell r="D171" t="str">
            <v>Lavandería</v>
          </cell>
          <cell r="E171">
            <v>7800</v>
          </cell>
        </row>
        <row r="172">
          <cell r="C172" t="str">
            <v>2.2.8.5.03</v>
          </cell>
          <cell r="D172" t="str">
            <v>Limpieza e Higiene</v>
          </cell>
          <cell r="E172">
            <v>830818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100000</v>
          </cell>
        </row>
        <row r="174">
          <cell r="C174" t="str">
            <v>2.2.8.6.01</v>
          </cell>
          <cell r="D174" t="str">
            <v>Eventos generales</v>
          </cell>
          <cell r="E174">
            <v>100000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350000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0</v>
          </cell>
        </row>
        <row r="180">
          <cell r="C180" t="str">
            <v>2.2.8.7.02</v>
          </cell>
          <cell r="D180" t="str">
            <v>Servicios jurídicos</v>
          </cell>
          <cell r="E180">
            <v>250000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0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100000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75000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75000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798123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0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0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798123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798123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7014508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500000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500000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500000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0</v>
          </cell>
        </row>
        <row r="204">
          <cell r="C204" t="str">
            <v>2.3.1.3.02</v>
          </cell>
          <cell r="D204" t="str">
            <v>Productos agrícolas</v>
          </cell>
          <cell r="E204">
            <v>0</v>
          </cell>
        </row>
        <row r="205">
          <cell r="C205" t="str">
            <v>2.3.1.3.03</v>
          </cell>
          <cell r="D205" t="str">
            <v>Productos forestales</v>
          </cell>
          <cell r="E205">
            <v>0</v>
          </cell>
        </row>
        <row r="206">
          <cell r="C206" t="str">
            <v>2.3.2</v>
          </cell>
          <cell r="D206" t="str">
            <v>TEXTILES Y VESTUARIOS</v>
          </cell>
          <cell r="E206">
            <v>198308</v>
          </cell>
        </row>
        <row r="207">
          <cell r="C207" t="str">
            <v>2.3.2.1</v>
          </cell>
          <cell r="D207" t="str">
            <v>Hilados, fibras y telas</v>
          </cell>
          <cell r="E207">
            <v>25000</v>
          </cell>
        </row>
        <row r="208">
          <cell r="C208" t="str">
            <v>2.3.2.1.01</v>
          </cell>
          <cell r="D208" t="str">
            <v>Hilados, fibras y telas</v>
          </cell>
          <cell r="E208">
            <v>25000</v>
          </cell>
        </row>
        <row r="209">
          <cell r="C209" t="str">
            <v>2.3.2.2</v>
          </cell>
          <cell r="D209" t="str">
            <v>Acabados textiles</v>
          </cell>
          <cell r="E209">
            <v>90000</v>
          </cell>
        </row>
        <row r="210">
          <cell r="C210" t="str">
            <v>2.3.2.2.01</v>
          </cell>
          <cell r="D210" t="str">
            <v>Acabados textiles</v>
          </cell>
          <cell r="E210">
            <v>90000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83308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83308</v>
          </cell>
        </row>
        <row r="213">
          <cell r="C213" t="str">
            <v>2.3.2.4</v>
          </cell>
          <cell r="D213" t="str">
            <v>Calzados</v>
          </cell>
          <cell r="E213">
            <v>0</v>
          </cell>
        </row>
        <row r="214">
          <cell r="C214" t="str">
            <v>2.3.2.4.01</v>
          </cell>
          <cell r="D214" t="str">
            <v>Calzados</v>
          </cell>
          <cell r="E214">
            <v>0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300000</v>
          </cell>
        </row>
        <row r="216">
          <cell r="C216" t="str">
            <v>2.3.3.1</v>
          </cell>
          <cell r="D216" t="str">
            <v>Papel de escritorio</v>
          </cell>
          <cell r="E216">
            <v>0</v>
          </cell>
        </row>
        <row r="217">
          <cell r="C217" t="str">
            <v>2.3.3.1.01</v>
          </cell>
          <cell r="D217" t="str">
            <v>Papel de escritorio</v>
          </cell>
          <cell r="E217">
            <v>0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300000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300000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0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0</v>
          </cell>
        </row>
        <row r="224">
          <cell r="C224" t="str">
            <v>2.3.3.5</v>
          </cell>
          <cell r="D224" t="str">
            <v>Textos de enseñanza</v>
          </cell>
          <cell r="E224">
            <v>0</v>
          </cell>
        </row>
        <row r="225">
          <cell r="C225" t="str">
            <v>2.3.3.5.01</v>
          </cell>
          <cell r="D225" t="str">
            <v>Textos de enseñanza</v>
          </cell>
          <cell r="E225">
            <v>0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300000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300000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300000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0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0</v>
          </cell>
        </row>
        <row r="239">
          <cell r="C239" t="str">
            <v>2.3.5.5.01</v>
          </cell>
          <cell r="D239" t="str">
            <v>Articulos de plásticos</v>
          </cell>
          <cell r="E239">
            <v>0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163600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3600</v>
          </cell>
        </row>
        <row r="242">
          <cell r="C242" t="str">
            <v>2.3.6.1.01</v>
          </cell>
          <cell r="D242" t="str">
            <v>Prodcutos de cemento</v>
          </cell>
          <cell r="E242">
            <v>3000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600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160000</v>
          </cell>
        </row>
        <row r="252">
          <cell r="C252" t="str">
            <v>2.3.6.3.04</v>
          </cell>
          <cell r="D252" t="str">
            <v>Herramientas menores</v>
          </cell>
          <cell r="E252">
            <v>100000</v>
          </cell>
        </row>
        <row r="253">
          <cell r="C253" t="str">
            <v>2.3.6.3.06</v>
          </cell>
          <cell r="D253" t="str">
            <v>Productos metálicos</v>
          </cell>
          <cell r="E253">
            <v>60000</v>
          </cell>
        </row>
        <row r="254">
          <cell r="C254" t="str">
            <v>2.3.7</v>
          </cell>
          <cell r="D254" t="str">
            <v>COMBUSTIBLE, LUBRICANTES, PRODUCTOS QUIMICOS Y CONEXOS</v>
          </cell>
          <cell r="E254">
            <v>4177600</v>
          </cell>
        </row>
        <row r="255">
          <cell r="C255" t="str">
            <v>2.3.7.1</v>
          </cell>
          <cell r="D255" t="str">
            <v>Combustibles y Lubricantes</v>
          </cell>
          <cell r="E255">
            <v>4146600</v>
          </cell>
        </row>
        <row r="256">
          <cell r="C256" t="str">
            <v>2.3.7.1.01</v>
          </cell>
          <cell r="D256" t="str">
            <v>Gasolina</v>
          </cell>
          <cell r="E256">
            <v>2585600</v>
          </cell>
        </row>
        <row r="257">
          <cell r="C257" t="str">
            <v>2.3.7.1.02</v>
          </cell>
          <cell r="D257" t="str">
            <v>Gasoil</v>
          </cell>
          <cell r="E257">
            <v>1060000</v>
          </cell>
        </row>
        <row r="258">
          <cell r="C258" t="str">
            <v>2.3.7.1.04</v>
          </cell>
          <cell r="D258" t="str">
            <v>Gas GLP</v>
          </cell>
          <cell r="E258">
            <v>500000</v>
          </cell>
        </row>
        <row r="259">
          <cell r="C259" t="str">
            <v>2.3.7.1.05</v>
          </cell>
          <cell r="D259" t="str">
            <v>Aceites y Grasas</v>
          </cell>
          <cell r="E259">
            <v>1000</v>
          </cell>
        </row>
        <row r="260">
          <cell r="C260" t="str">
            <v>2.3.7.1.06</v>
          </cell>
          <cell r="D260" t="str">
            <v>Lubricantes</v>
          </cell>
          <cell r="E260">
            <v>0</v>
          </cell>
        </row>
        <row r="261">
          <cell r="C261" t="str">
            <v>2.3.7.1.07</v>
          </cell>
          <cell r="D261" t="str">
            <v>Gas natural</v>
          </cell>
          <cell r="E261">
            <v>0</v>
          </cell>
        </row>
        <row r="262">
          <cell r="C262" t="str">
            <v>2.3.7.1.99</v>
          </cell>
          <cell r="D262" t="str">
            <v>Otros combustibles</v>
          </cell>
          <cell r="E262">
            <v>0</v>
          </cell>
        </row>
        <row r="263">
          <cell r="C263" t="str">
            <v>2.3.7.2</v>
          </cell>
          <cell r="D263" t="str">
            <v xml:space="preserve"> Productos Químicos y Conexos</v>
          </cell>
          <cell r="E263">
            <v>31000</v>
          </cell>
        </row>
        <row r="264">
          <cell r="C264" t="str">
            <v>2.3.7.2.01</v>
          </cell>
          <cell r="D264" t="str">
            <v>Productos explosivos y pirotecnia</v>
          </cell>
          <cell r="E264">
            <v>6000</v>
          </cell>
        </row>
        <row r="265">
          <cell r="C265" t="str">
            <v>2.3.7.2.02</v>
          </cell>
          <cell r="D265" t="str">
            <v>Productos fotoquínicos</v>
          </cell>
          <cell r="E265">
            <v>0</v>
          </cell>
        </row>
        <row r="266">
          <cell r="C266" t="str">
            <v>2.3.7.2.03</v>
          </cell>
          <cell r="D266" t="str">
            <v>Productos quimicos de uso personal y de laboratorios</v>
          </cell>
          <cell r="E266">
            <v>0</v>
          </cell>
        </row>
        <row r="267">
          <cell r="C267" t="str">
            <v>2.3.7.2.04</v>
          </cell>
          <cell r="D267" t="str">
            <v>Abonos y fertilizantes</v>
          </cell>
          <cell r="E267">
            <v>0</v>
          </cell>
        </row>
        <row r="268">
          <cell r="C268" t="str">
            <v>2.3.7.2.05</v>
          </cell>
          <cell r="D268" t="str">
            <v>Insecticidas, fumigantes y otros</v>
          </cell>
          <cell r="E268">
            <v>25000</v>
          </cell>
        </row>
        <row r="269">
          <cell r="C269" t="str">
            <v>2.3.7.2.06</v>
          </cell>
          <cell r="D269" t="str">
            <v>Pinturas, lacas, barnices, diluyentes y absorbentes para pinturas</v>
          </cell>
          <cell r="E269">
            <v>0</v>
          </cell>
        </row>
        <row r="270">
          <cell r="C270" t="str">
            <v>2.3.7.2.07</v>
          </cell>
          <cell r="D270" t="str">
            <v>Productos químicos para saneamiento de las aguas</v>
          </cell>
          <cell r="E270">
            <v>0</v>
          </cell>
        </row>
        <row r="271">
          <cell r="C271" t="str">
            <v>2.3.7.2.99</v>
          </cell>
          <cell r="D271" t="str">
            <v>Otros productos quimicos y conexos</v>
          </cell>
          <cell r="E271">
            <v>0</v>
          </cell>
        </row>
        <row r="272">
          <cell r="C272" t="str">
            <v>2.3.9</v>
          </cell>
          <cell r="D272" t="str">
            <v>PRODUCTOS Y UTILES VARIOS</v>
          </cell>
          <cell r="E272">
            <v>1375000</v>
          </cell>
        </row>
        <row r="273">
          <cell r="C273" t="str">
            <v>2.3.9.1</v>
          </cell>
          <cell r="D273" t="str">
            <v>Material para limpieza e higiene</v>
          </cell>
          <cell r="E273">
            <v>0</v>
          </cell>
        </row>
        <row r="274">
          <cell r="C274" t="str">
            <v>2.3.9.1.01</v>
          </cell>
          <cell r="D274" t="str">
            <v>Material para limpieza e higiene</v>
          </cell>
          <cell r="E274">
            <v>0</v>
          </cell>
        </row>
        <row r="275">
          <cell r="C275" t="str">
            <v>2.3.9.1.02</v>
          </cell>
          <cell r="D275" t="str">
            <v>Material para limpieza e higiene personal</v>
          </cell>
          <cell r="E275">
            <v>0</v>
          </cell>
        </row>
        <row r="276">
          <cell r="C276" t="str">
            <v>2.3.9.2</v>
          </cell>
          <cell r="D276" t="str">
            <v>Utiles y materiales de escritorio, oficina, informática, escolares y de enseñanza</v>
          </cell>
          <cell r="E276">
            <v>350000</v>
          </cell>
        </row>
        <row r="277">
          <cell r="C277" t="str">
            <v>2.3.9.2.01</v>
          </cell>
          <cell r="D277" t="str">
            <v>Utiles y materiales de escritorio, oficina e informática</v>
          </cell>
          <cell r="E277">
            <v>300000</v>
          </cell>
        </row>
        <row r="278">
          <cell r="C278" t="str">
            <v>2.3.9.2.02</v>
          </cell>
          <cell r="D278" t="str">
            <v>Utiles y materiales escolares y de enseñanzas</v>
          </cell>
          <cell r="E278">
            <v>50000</v>
          </cell>
        </row>
        <row r="279">
          <cell r="C279" t="str">
            <v>2.3.9.3</v>
          </cell>
          <cell r="D279" t="str">
            <v>Utiles menores médico quirúrgico y de laboratorio</v>
          </cell>
          <cell r="E279">
            <v>5000</v>
          </cell>
        </row>
        <row r="280">
          <cell r="C280" t="str">
            <v>2.3.9.3.01</v>
          </cell>
          <cell r="D280" t="str">
            <v>Utiles menores medico quirúrgico y de laboratorio</v>
          </cell>
          <cell r="E280">
            <v>5000</v>
          </cell>
        </row>
        <row r="281">
          <cell r="C281" t="str">
            <v>2.3.9.4</v>
          </cell>
          <cell r="D281" t="str">
            <v>Utiles destinados a actividades deportivas, culturales y recreativas</v>
          </cell>
          <cell r="E281">
            <v>0</v>
          </cell>
        </row>
        <row r="282">
          <cell r="C282" t="str">
            <v>2.3.9.4.01</v>
          </cell>
          <cell r="D282" t="str">
            <v>Utiles destinados a actividades deportivas, culturales y recreativas</v>
          </cell>
          <cell r="E282">
            <v>0</v>
          </cell>
        </row>
        <row r="283">
          <cell r="C283" t="str">
            <v>2.3.9.5</v>
          </cell>
          <cell r="D283" t="str">
            <v>Utiles de cocina y comedor</v>
          </cell>
          <cell r="E283">
            <v>200000</v>
          </cell>
        </row>
        <row r="284">
          <cell r="C284" t="str">
            <v>2.3.9.5.01</v>
          </cell>
          <cell r="D284" t="str">
            <v>Utiles de cocina y comedor</v>
          </cell>
          <cell r="E284">
            <v>200000</v>
          </cell>
        </row>
        <row r="285">
          <cell r="C285" t="str">
            <v>2.3.9.6</v>
          </cell>
          <cell r="D285" t="str">
            <v>Productos eléctricos y afines</v>
          </cell>
          <cell r="E285">
            <v>500000</v>
          </cell>
        </row>
        <row r="286">
          <cell r="C286" t="str">
            <v>2.3.9.6.01</v>
          </cell>
          <cell r="D286" t="str">
            <v>Productos electricos y afines</v>
          </cell>
          <cell r="E286">
            <v>500000</v>
          </cell>
        </row>
        <row r="287">
          <cell r="C287" t="str">
            <v>2.3.9.7</v>
          </cell>
          <cell r="D287" t="str">
            <v>Productos y Utiles Veterinarios</v>
          </cell>
          <cell r="E287">
            <v>30000</v>
          </cell>
        </row>
        <row r="288">
          <cell r="C288" t="str">
            <v>2.3.9.7.01</v>
          </cell>
          <cell r="D288" t="str">
            <v>Productos y útiles veterinarios</v>
          </cell>
          <cell r="E288">
            <v>30000</v>
          </cell>
        </row>
        <row r="289">
          <cell r="C289" t="str">
            <v>2.3.9.8</v>
          </cell>
          <cell r="D289" t="str">
            <v>Respuestos y accesorios menores</v>
          </cell>
          <cell r="E289">
            <v>70000</v>
          </cell>
        </row>
        <row r="290">
          <cell r="C290" t="str">
            <v>2.3.9.8.01</v>
          </cell>
          <cell r="D290" t="str">
            <v>Repuestos</v>
          </cell>
          <cell r="E290">
            <v>50000</v>
          </cell>
        </row>
        <row r="291">
          <cell r="C291" t="str">
            <v>2.3.9.8.02</v>
          </cell>
          <cell r="D291" t="str">
            <v>Accesorios</v>
          </cell>
          <cell r="E291">
            <v>20000</v>
          </cell>
        </row>
        <row r="292">
          <cell r="C292" t="str">
            <v>2.3.9.9</v>
          </cell>
          <cell r="D292" t="str">
            <v>Productos y utiles no identificados procedentemente</v>
          </cell>
          <cell r="E292">
            <v>220000</v>
          </cell>
        </row>
        <row r="293">
          <cell r="C293" t="str">
            <v>2.3.9.9.01</v>
          </cell>
          <cell r="D293" t="str">
            <v>Productos y útiles varios n.i.p</v>
          </cell>
          <cell r="E293">
            <v>0</v>
          </cell>
        </row>
        <row r="294">
          <cell r="C294" t="str">
            <v>2.3.9.9.02</v>
          </cell>
          <cell r="D294" t="str">
            <v>Bonos para utiles diversos</v>
          </cell>
          <cell r="E294">
            <v>0</v>
          </cell>
        </row>
        <row r="295">
          <cell r="C295" t="str">
            <v>2.3.9.9.03</v>
          </cell>
          <cell r="D295" t="str">
            <v>Bonos para asistencia social</v>
          </cell>
          <cell r="E295">
            <v>0</v>
          </cell>
        </row>
        <row r="296">
          <cell r="C296" t="str">
            <v>2.3.9.9.04</v>
          </cell>
          <cell r="D296" t="str">
            <v>Productos y Utiles de defensa y seguridad</v>
          </cell>
          <cell r="E296">
            <v>70000</v>
          </cell>
        </row>
        <row r="297">
          <cell r="C297" t="str">
            <v>2.3.9.9.05</v>
          </cell>
          <cell r="D297" t="str">
            <v>Productos y Utiles Diversos</v>
          </cell>
          <cell r="E297">
            <v>150000</v>
          </cell>
        </row>
        <row r="298">
          <cell r="C298">
            <v>2.4</v>
          </cell>
          <cell r="D298" t="str">
            <v>TRANSFERENCIAS CORRIENTES</v>
          </cell>
          <cell r="E298">
            <v>500000</v>
          </cell>
        </row>
        <row r="299">
          <cell r="C299" t="str">
            <v>2.4.1</v>
          </cell>
          <cell r="D299" t="str">
            <v>TRANSFERENCIAS CORRIENTES AL SECTOR PRIVADO</v>
          </cell>
          <cell r="E299">
            <v>0</v>
          </cell>
        </row>
        <row r="300">
          <cell r="C300" t="str">
            <v>2.4.1.1</v>
          </cell>
          <cell r="D300" t="str">
            <v>Prestaciones a la seguridad social</v>
          </cell>
          <cell r="E300">
            <v>0</v>
          </cell>
        </row>
        <row r="301">
          <cell r="C301" t="str">
            <v>2.4.1.1.01</v>
          </cell>
          <cell r="D301" t="str">
            <v>Pensiones</v>
          </cell>
          <cell r="E301">
            <v>0</v>
          </cell>
        </row>
        <row r="302">
          <cell r="C302" t="str">
            <v>2.4.1.1.02</v>
          </cell>
          <cell r="D302" t="str">
            <v>Jubilaciones</v>
          </cell>
          <cell r="E302">
            <v>0</v>
          </cell>
        </row>
        <row r="303">
          <cell r="C303" t="str">
            <v>2.4.1.1.03</v>
          </cell>
          <cell r="D303" t="str">
            <v>Indemnización laboral</v>
          </cell>
          <cell r="E303">
            <v>0</v>
          </cell>
        </row>
        <row r="304">
          <cell r="C304" t="str">
            <v>2.4.1.1.04</v>
          </cell>
          <cell r="D304" t="str">
            <v>Nuevas pensiones</v>
          </cell>
          <cell r="E304">
            <v>0</v>
          </cell>
        </row>
        <row r="305">
          <cell r="C305" t="str">
            <v>2.4.1.1.05</v>
          </cell>
          <cell r="D305" t="str">
            <v>Pensiones a personal policial</v>
          </cell>
          <cell r="E305">
            <v>0</v>
          </cell>
        </row>
        <row r="306">
          <cell r="C306" t="str">
            <v>2.4.1.1.06</v>
          </cell>
          <cell r="D306" t="str">
            <v>Pensiones para choferes</v>
          </cell>
          <cell r="E306">
            <v>0</v>
          </cell>
        </row>
        <row r="307">
          <cell r="C307" t="str">
            <v>2.4.1.1.07</v>
          </cell>
          <cell r="D307" t="str">
            <v>Pensiones Solidarias de Régimen Subsidiado</v>
          </cell>
          <cell r="E307">
            <v>0</v>
          </cell>
        </row>
        <row r="308">
          <cell r="C308" t="str">
            <v>2.4.1.2</v>
          </cell>
          <cell r="D308" t="str">
            <v>Ayuda y donacion a personas</v>
          </cell>
          <cell r="E308">
            <v>0</v>
          </cell>
        </row>
        <row r="309">
          <cell r="C309" t="str">
            <v>2.4.1.2.01</v>
          </cell>
          <cell r="D309" t="str">
            <v>Ayuda y donaciones programadas a hogares y personas</v>
          </cell>
          <cell r="E309">
            <v>0</v>
          </cell>
        </row>
        <row r="310">
          <cell r="C310" t="str">
            <v>2.4.1.2.02</v>
          </cell>
          <cell r="D310" t="str">
            <v>Ayuda y donaciones ocasionales a hogares y personas</v>
          </cell>
          <cell r="E310">
            <v>0</v>
          </cell>
        </row>
        <row r="311">
          <cell r="C311" t="str">
            <v>2.4.1.5</v>
          </cell>
          <cell r="D311" t="str">
            <v>Transferencias corrientes del sector privado</v>
          </cell>
          <cell r="E311">
            <v>0</v>
          </cell>
        </row>
        <row r="312">
          <cell r="C312" t="str">
            <v>2.4.1.5.01</v>
          </cell>
          <cell r="D312" t="str">
            <v>Transferencias corrientes del sector privado</v>
          </cell>
          <cell r="E312">
            <v>0</v>
          </cell>
        </row>
        <row r="313">
          <cell r="C313" t="str">
            <v>2.4.1.6</v>
          </cell>
          <cell r="D313" t="str">
            <v>Transferencias corrientes ocasionales a asociaciones sin fines de lucro y partidos políticos</v>
          </cell>
          <cell r="E313">
            <v>0</v>
          </cell>
        </row>
        <row r="314">
          <cell r="C314" t="str">
            <v>2.4.1.6.01</v>
          </cell>
          <cell r="D314" t="str">
            <v>Transferencias corrientes programadas a asociaciones sin fines de lucro</v>
          </cell>
          <cell r="E314">
            <v>0</v>
          </cell>
        </row>
        <row r="315">
          <cell r="C315" t="str">
            <v>2.4.1.6.04</v>
          </cell>
          <cell r="D315" t="str">
            <v>Transferencias para investigación, innovación, fomento y desarrollo</v>
          </cell>
          <cell r="E315">
            <v>0</v>
          </cell>
        </row>
        <row r="316">
          <cell r="C316" t="str">
            <v>2.4.1.6.05</v>
          </cell>
          <cell r="D316" t="str">
            <v>Transferencias corrientes ocasionales a asociaciones sin fines de lucro</v>
          </cell>
          <cell r="E316">
            <v>0</v>
          </cell>
        </row>
        <row r="317">
          <cell r="C317" t="str">
            <v>2.4.7</v>
          </cell>
          <cell r="D317" t="str">
            <v>TRANSFERENCIAS CORRIENTES AL SECTOR EXTERNO</v>
          </cell>
          <cell r="E317">
            <v>500000</v>
          </cell>
        </row>
        <row r="318">
          <cell r="C318" t="str">
            <v>2.4.7.2</v>
          </cell>
          <cell r="D318" t="str">
            <v>Transferencia corrientes a organismos internacionales</v>
          </cell>
          <cell r="E318">
            <v>0</v>
          </cell>
        </row>
        <row r="319">
          <cell r="C319" t="str">
            <v>2.4.7.2.01</v>
          </cell>
          <cell r="D319" t="str">
            <v>Transferencia corrientes a organismos internacionales</v>
          </cell>
          <cell r="E319">
            <v>0</v>
          </cell>
        </row>
        <row r="320">
          <cell r="C320" t="str">
            <v>2.4.7.3</v>
          </cell>
          <cell r="D320" t="str">
            <v>Transferencias corrientes al sector privado externo</v>
          </cell>
          <cell r="E320">
            <v>500000</v>
          </cell>
        </row>
        <row r="321">
          <cell r="C321" t="str">
            <v>2.4.7.3.01</v>
          </cell>
          <cell r="D321" t="str">
            <v>Transferencias corrientes al sector privado externo</v>
          </cell>
          <cell r="E321">
            <v>500000</v>
          </cell>
        </row>
        <row r="322">
          <cell r="C322">
            <v>2.6</v>
          </cell>
          <cell r="D322" t="str">
            <v>BIENES , MUEBLES, INMUEBLES E INTANGIBLES</v>
          </cell>
          <cell r="E322">
            <v>2605753</v>
          </cell>
        </row>
        <row r="323">
          <cell r="C323" t="str">
            <v>2.6.1</v>
          </cell>
          <cell r="D323" t="str">
            <v>MOBILIARIO Y EQUIPO</v>
          </cell>
          <cell r="E323">
            <v>460000</v>
          </cell>
        </row>
        <row r="324">
          <cell r="C324" t="str">
            <v>2.6.1.1</v>
          </cell>
          <cell r="D324" t="str">
            <v>Muebles y equipos de oficina y estanderia</v>
          </cell>
          <cell r="E324">
            <v>200000</v>
          </cell>
        </row>
        <row r="325">
          <cell r="C325" t="str">
            <v>2.6.1.1.01</v>
          </cell>
          <cell r="D325" t="str">
            <v>Muebles y equipos de oficina y estanderia</v>
          </cell>
          <cell r="E325">
            <v>200000</v>
          </cell>
        </row>
        <row r="326">
          <cell r="C326" t="str">
            <v>2.6.1.2</v>
          </cell>
          <cell r="D326" t="str">
            <v>Muebles de alojamiento</v>
          </cell>
          <cell r="E326">
            <v>0</v>
          </cell>
        </row>
        <row r="327">
          <cell r="C327" t="str">
            <v>2.6.1.2.01</v>
          </cell>
          <cell r="D327" t="str">
            <v>Muebles de alojamiento</v>
          </cell>
          <cell r="E327">
            <v>0</v>
          </cell>
        </row>
        <row r="328">
          <cell r="C328" t="str">
            <v>2.6.1.3</v>
          </cell>
          <cell r="D328" t="str">
            <v>Equipos de tecnologia de la información y comunicación</v>
          </cell>
          <cell r="E328">
            <v>0</v>
          </cell>
        </row>
        <row r="329">
          <cell r="C329" t="str">
            <v>2.6.1.3.01</v>
          </cell>
          <cell r="D329" t="str">
            <v>Equipos de tecnologia de la información y comunicación</v>
          </cell>
          <cell r="E329">
            <v>0</v>
          </cell>
        </row>
        <row r="330">
          <cell r="C330" t="str">
            <v>2.6.1.4</v>
          </cell>
          <cell r="D330" t="str">
            <v>Electrodomésticos</v>
          </cell>
          <cell r="E330">
            <v>200000</v>
          </cell>
        </row>
        <row r="331">
          <cell r="C331" t="str">
            <v>2.6.1.4.01</v>
          </cell>
          <cell r="D331" t="str">
            <v>Electrodomésticos</v>
          </cell>
          <cell r="E331">
            <v>200000</v>
          </cell>
        </row>
        <row r="332">
          <cell r="C332" t="str">
            <v>2.6.1.9</v>
          </cell>
          <cell r="D332" t="str">
            <v>Otros Mobiliarios y Equipos no Identificados Precedentemente</v>
          </cell>
          <cell r="E332">
            <v>60000</v>
          </cell>
        </row>
        <row r="333">
          <cell r="C333" t="str">
            <v>2.6.1.9.01</v>
          </cell>
          <cell r="D333" t="str">
            <v>Otros Mobiliarios y Equipos no Identificados Precedentemente</v>
          </cell>
          <cell r="E333">
            <v>60000</v>
          </cell>
        </row>
        <row r="334">
          <cell r="C334" t="str">
            <v>2.6.2</v>
          </cell>
          <cell r="D334" t="str">
            <v>MOBILIARIO Y EQUIPO AUDIOVISUAL, RECREATIVO Y EDUCACIONAL</v>
          </cell>
          <cell r="E334">
            <v>0</v>
          </cell>
        </row>
        <row r="335">
          <cell r="C335" t="str">
            <v>2.6.2.1</v>
          </cell>
          <cell r="D335" t="str">
            <v>Equipos y aparatos audiovisuales</v>
          </cell>
          <cell r="E335">
            <v>0</v>
          </cell>
        </row>
        <row r="336">
          <cell r="C336" t="str">
            <v>2.6.2.1.01</v>
          </cell>
          <cell r="D336" t="str">
            <v>Equipos y aparatos audiovisuales</v>
          </cell>
          <cell r="E336">
            <v>0</v>
          </cell>
        </row>
        <row r="337">
          <cell r="C337" t="str">
            <v>2.6.2.2</v>
          </cell>
          <cell r="D337" t="str">
            <v>Aparatos deportivos</v>
          </cell>
          <cell r="E337">
            <v>0</v>
          </cell>
        </row>
        <row r="338">
          <cell r="C338" t="str">
            <v>2.6.2.2.01</v>
          </cell>
          <cell r="D338" t="str">
            <v>Aparatos deportivos</v>
          </cell>
          <cell r="E338">
            <v>0</v>
          </cell>
        </row>
        <row r="339">
          <cell r="C339" t="str">
            <v>2.6.2.3</v>
          </cell>
          <cell r="D339" t="str">
            <v>Cámaras fotograficas y de video</v>
          </cell>
          <cell r="E339">
            <v>0</v>
          </cell>
        </row>
        <row r="340">
          <cell r="C340" t="str">
            <v>2.6.2.3.01</v>
          </cell>
          <cell r="D340" t="str">
            <v>Cámaras fotograficas y de video</v>
          </cell>
          <cell r="E340">
            <v>0</v>
          </cell>
        </row>
        <row r="341">
          <cell r="C341" t="str">
            <v>2.6.2.4</v>
          </cell>
          <cell r="D341" t="str">
            <v>Mobiliario y equipo educacional y recreativo</v>
          </cell>
          <cell r="E341">
            <v>0</v>
          </cell>
        </row>
        <row r="342">
          <cell r="C342" t="str">
            <v>2.6.2.4.01</v>
          </cell>
          <cell r="D342" t="str">
            <v>Mobiliario y equipo educacional y recreativo</v>
          </cell>
          <cell r="E342">
            <v>0</v>
          </cell>
        </row>
        <row r="343">
          <cell r="C343" t="str">
            <v>2.6.3</v>
          </cell>
          <cell r="D343" t="str">
            <v xml:space="preserve">EQUIPO E INSTRUMENTAL, CIENTIFICO Y LABORATORIO </v>
          </cell>
          <cell r="E343">
            <v>90000</v>
          </cell>
        </row>
        <row r="344">
          <cell r="C344" t="str">
            <v>2.6.3.1</v>
          </cell>
          <cell r="D344" t="str">
            <v>Equipo médico y de laboratorio</v>
          </cell>
          <cell r="E344">
            <v>90000</v>
          </cell>
        </row>
        <row r="345">
          <cell r="C345" t="str">
            <v>2.6.3.1.01</v>
          </cell>
          <cell r="D345" t="str">
            <v>Equipo médico y de laboratorio</v>
          </cell>
          <cell r="E345">
            <v>90000</v>
          </cell>
        </row>
        <row r="346">
          <cell r="C346" t="str">
            <v>2.6.3.2</v>
          </cell>
          <cell r="D346" t="str">
            <v>Instrumental medico y de laboratio</v>
          </cell>
          <cell r="E346"/>
        </row>
        <row r="347">
          <cell r="C347" t="str">
            <v>2.6.3.2.01</v>
          </cell>
          <cell r="D347" t="str">
            <v>Instrumental medico y de laboratio</v>
          </cell>
          <cell r="E347">
            <v>0</v>
          </cell>
        </row>
        <row r="348">
          <cell r="C348" t="str">
            <v>2.6.4</v>
          </cell>
          <cell r="D348" t="str">
            <v>VEHICULOS Y EQUIPO DE TRANSPORTE, TRACCION Y ELEVACION</v>
          </cell>
          <cell r="E348">
            <v>0</v>
          </cell>
        </row>
        <row r="349">
          <cell r="C349" t="str">
            <v>2.6.4.1</v>
          </cell>
          <cell r="D349" t="str">
            <v>Automóviles y Camiones</v>
          </cell>
          <cell r="E349">
            <v>0</v>
          </cell>
        </row>
        <row r="350">
          <cell r="C350" t="str">
            <v>2.6.4.1.01</v>
          </cell>
          <cell r="D350" t="str">
            <v>Automóviles y Camiones</v>
          </cell>
          <cell r="E350">
            <v>0</v>
          </cell>
        </row>
        <row r="351">
          <cell r="C351" t="str">
            <v>2.6.4.8</v>
          </cell>
          <cell r="D351" t="str">
            <v>Otros equipos de transporte</v>
          </cell>
          <cell r="E351">
            <v>0</v>
          </cell>
        </row>
        <row r="352">
          <cell r="C352" t="str">
            <v>2.6.4.8.01</v>
          </cell>
          <cell r="D352" t="str">
            <v>Otros equipos de transporte</v>
          </cell>
          <cell r="E352">
            <v>0</v>
          </cell>
        </row>
        <row r="353">
          <cell r="C353" t="str">
            <v>2.6.5</v>
          </cell>
          <cell r="D353" t="str">
            <v>MAQUINARIA, OTROS EQUIPOS Y HERRAMIENTAS</v>
          </cell>
          <cell r="E353">
            <v>859000</v>
          </cell>
        </row>
        <row r="354">
          <cell r="C354" t="str">
            <v>2.6.5.1</v>
          </cell>
          <cell r="D354" t="str">
            <v>Maquinaria y Equipos Agropecuario</v>
          </cell>
          <cell r="E354">
            <v>9000</v>
          </cell>
        </row>
        <row r="355">
          <cell r="C355" t="str">
            <v>2.6.5.1.01</v>
          </cell>
          <cell r="D355" t="str">
            <v>Maquinaria y Equipos Agropecuario</v>
          </cell>
          <cell r="E355">
            <v>9000</v>
          </cell>
        </row>
        <row r="356">
          <cell r="C356" t="str">
            <v>2.6.5.2</v>
          </cell>
          <cell r="D356" t="str">
            <v>Maquinaria y equipo Industrial</v>
          </cell>
          <cell r="E356">
            <v>250000</v>
          </cell>
        </row>
        <row r="357">
          <cell r="C357" t="str">
            <v>2.6.5.2.01</v>
          </cell>
          <cell r="D357" t="str">
            <v>Maquinaria y equipo Industrial</v>
          </cell>
          <cell r="E357">
            <v>250000</v>
          </cell>
        </row>
        <row r="358">
          <cell r="C358" t="str">
            <v>2.6.5.2.02</v>
          </cell>
          <cell r="D358" t="str">
            <v>Maquinaria y equipo para el tratamiento y suministro de agua</v>
          </cell>
          <cell r="E358">
            <v>0</v>
          </cell>
        </row>
        <row r="359">
          <cell r="C359" t="str">
            <v>2.6.5.3</v>
          </cell>
          <cell r="D359" t="str">
            <v>Maquinaria y equipo de construcción</v>
          </cell>
          <cell r="E359">
            <v>0</v>
          </cell>
        </row>
        <row r="360">
          <cell r="C360" t="str">
            <v>2.6.5.3.01</v>
          </cell>
          <cell r="D360" t="str">
            <v>Maquinaria y equipo de construcción</v>
          </cell>
          <cell r="E360">
            <v>0</v>
          </cell>
        </row>
        <row r="361">
          <cell r="C361" t="str">
            <v>2.6.5.4</v>
          </cell>
          <cell r="D361" t="str">
            <v>Sistemas  y equipo de climatización</v>
          </cell>
          <cell r="E361">
            <v>500000</v>
          </cell>
        </row>
        <row r="362">
          <cell r="C362" t="str">
            <v>2.6.5.4.01</v>
          </cell>
          <cell r="D362" t="str">
            <v>Sistema de climatizacion</v>
          </cell>
          <cell r="E362">
            <v>500000</v>
          </cell>
        </row>
        <row r="363">
          <cell r="C363" t="str">
            <v>2.6.5.4.02</v>
          </cell>
          <cell r="D363" t="str">
            <v>Equipos de climatizacion</v>
          </cell>
          <cell r="E363">
            <v>0</v>
          </cell>
        </row>
        <row r="364">
          <cell r="C364" t="str">
            <v>2.6.5.5</v>
          </cell>
          <cell r="D364" t="str">
            <v>Equipo de comunicación, telecomunicaciones y señalización</v>
          </cell>
          <cell r="E364">
            <v>0</v>
          </cell>
        </row>
        <row r="365">
          <cell r="C365" t="str">
            <v>2.6.5.5.01</v>
          </cell>
          <cell r="D365" t="str">
            <v>Equipo de comunicación, telecomunicaciones y señalización</v>
          </cell>
          <cell r="E365">
            <v>0</v>
          </cell>
        </row>
        <row r="366">
          <cell r="C366" t="str">
            <v>2.6.5.6</v>
          </cell>
          <cell r="D366" t="str">
            <v xml:space="preserve">Equipo de generacion electrica </v>
          </cell>
          <cell r="E366">
            <v>0</v>
          </cell>
        </row>
        <row r="367">
          <cell r="C367" t="str">
            <v>2.6.5.6.01</v>
          </cell>
          <cell r="D367" t="str">
            <v xml:space="preserve">Equipo de generacion electrica </v>
          </cell>
          <cell r="E367">
            <v>0</v>
          </cell>
        </row>
        <row r="368">
          <cell r="C368" t="str">
            <v>2.6.5.7</v>
          </cell>
          <cell r="D368" t="str">
            <v>Maquinarias-herramientas</v>
          </cell>
          <cell r="E368">
            <v>80000</v>
          </cell>
        </row>
        <row r="369">
          <cell r="C369" t="str">
            <v>2.6.5.7.01</v>
          </cell>
          <cell r="D369" t="str">
            <v>Maquinarias-herramientas</v>
          </cell>
          <cell r="E369">
            <v>80000</v>
          </cell>
        </row>
        <row r="370">
          <cell r="C370" t="str">
            <v>2.6.5.8</v>
          </cell>
          <cell r="D370" t="str">
            <v>Otros equipos</v>
          </cell>
          <cell r="E370">
            <v>20000</v>
          </cell>
        </row>
        <row r="371">
          <cell r="C371" t="str">
            <v>2.6.5.8.01</v>
          </cell>
          <cell r="D371" t="str">
            <v>Otros equipos</v>
          </cell>
          <cell r="E371">
            <v>20000</v>
          </cell>
        </row>
        <row r="372">
          <cell r="C372" t="str">
            <v>2.6.6</v>
          </cell>
          <cell r="D372" t="str">
            <v>EQUIPOS DE DEFENSA Y SEGURIDAD</v>
          </cell>
          <cell r="E372">
            <v>1196753</v>
          </cell>
        </row>
        <row r="373">
          <cell r="C373" t="str">
            <v>2.6.6.1</v>
          </cell>
          <cell r="D373" t="str">
            <v>Equipos de defensa</v>
          </cell>
          <cell r="E373">
            <v>746753</v>
          </cell>
        </row>
        <row r="374">
          <cell r="C374" t="str">
            <v>2.6.6.1.01</v>
          </cell>
          <cell r="D374" t="str">
            <v>Equipos de defensa</v>
          </cell>
          <cell r="E374">
            <v>746753</v>
          </cell>
        </row>
        <row r="375">
          <cell r="C375" t="str">
            <v>2.6.6.2</v>
          </cell>
          <cell r="D375" t="str">
            <v>Equipos de Seguridad</v>
          </cell>
          <cell r="E375">
            <v>450000</v>
          </cell>
        </row>
        <row r="376">
          <cell r="C376" t="str">
            <v>2.6.6.2.01</v>
          </cell>
          <cell r="D376" t="str">
            <v>Equipos de Seguridad</v>
          </cell>
          <cell r="E376">
            <v>450000</v>
          </cell>
        </row>
        <row r="377">
          <cell r="C377" t="str">
            <v>2.6.7</v>
          </cell>
          <cell r="D377" t="str">
            <v>ACTIVOS BIOLOGICOS</v>
          </cell>
          <cell r="E377">
            <v>0</v>
          </cell>
        </row>
        <row r="378">
          <cell r="C378" t="str">
            <v>2.6.7.9</v>
          </cell>
          <cell r="D378" t="str">
            <v>Semillas, cultivos, plantas y árboles  que generan productos  recurrentes</v>
          </cell>
          <cell r="E378">
            <v>0</v>
          </cell>
        </row>
        <row r="379">
          <cell r="C379" t="str">
            <v>2.6.7.9.01</v>
          </cell>
          <cell r="D379" t="str">
            <v>Semillas, cultivos, plantas y árboles  que generan productos  recurrentes</v>
          </cell>
          <cell r="E379">
            <v>0</v>
          </cell>
        </row>
        <row r="380">
          <cell r="C380" t="str">
            <v>2.6.8</v>
          </cell>
          <cell r="D380" t="str">
            <v>BIENES INTANGIBLES</v>
          </cell>
          <cell r="E380">
            <v>0</v>
          </cell>
        </row>
        <row r="381">
          <cell r="C381" t="str">
            <v>2.6.8.3</v>
          </cell>
          <cell r="D381" t="str">
            <v>Programas de informática y base de datos</v>
          </cell>
          <cell r="E381">
            <v>0</v>
          </cell>
        </row>
        <row r="382">
          <cell r="C382" t="str">
            <v>2.6.8.3.01</v>
          </cell>
          <cell r="D382" t="str">
            <v>Programas de informática</v>
          </cell>
          <cell r="E382">
            <v>0</v>
          </cell>
        </row>
        <row r="383">
          <cell r="C383" t="str">
            <v>2.6.8.3.02</v>
          </cell>
          <cell r="D383" t="str">
            <v>Base de datos</v>
          </cell>
          <cell r="E383">
            <v>0</v>
          </cell>
        </row>
        <row r="384">
          <cell r="C384" t="str">
            <v>2.6.8.8</v>
          </cell>
          <cell r="D384" t="str">
            <v>Licencias Informaticas e intelectuales, industriales y comerciales</v>
          </cell>
          <cell r="E384">
            <v>0</v>
          </cell>
        </row>
        <row r="385">
          <cell r="C385" t="str">
            <v>2.6.8.8.01</v>
          </cell>
          <cell r="D385" t="str">
            <v>Licencias Informaticas</v>
          </cell>
          <cell r="E385">
            <v>0</v>
          </cell>
        </row>
        <row r="386">
          <cell r="C386" t="str">
            <v>2.6.8.9</v>
          </cell>
          <cell r="D386" t="str">
            <v>Otros activos intangibles</v>
          </cell>
          <cell r="E386">
            <v>0</v>
          </cell>
        </row>
        <row r="387">
          <cell r="C387" t="str">
            <v>2.6.8.9.01</v>
          </cell>
          <cell r="D387" t="str">
            <v>Otros activos intangibles</v>
          </cell>
          <cell r="E387">
            <v>0</v>
          </cell>
        </row>
        <row r="388">
          <cell r="C388" t="str">
            <v>2.6.9</v>
          </cell>
          <cell r="D388" t="str">
            <v>EDIFICIOS, ESTRUCTURAS, TIERRAS, TERRENOS Y OBJETOS DE VALOR</v>
          </cell>
          <cell r="E388">
            <v>0</v>
          </cell>
        </row>
        <row r="389">
          <cell r="C389" t="str">
            <v>2.6.9.1</v>
          </cell>
          <cell r="D389" t="str">
            <v>Edificios residenciales (viviendas)</v>
          </cell>
          <cell r="E389">
            <v>0</v>
          </cell>
        </row>
        <row r="390">
          <cell r="C390" t="str">
            <v>2.6.9.1.01</v>
          </cell>
          <cell r="D390" t="str">
            <v>Edificios residenciales (viviendas)</v>
          </cell>
          <cell r="E390">
            <v>0</v>
          </cell>
        </row>
        <row r="391">
          <cell r="C391" t="str">
            <v>2.6.9.1.02</v>
          </cell>
          <cell r="D391" t="str">
            <v>Adquisición de mejoras residenciales</v>
          </cell>
          <cell r="E391">
            <v>0</v>
          </cell>
        </row>
        <row r="392">
          <cell r="C392" t="str">
            <v>2.6.9.2</v>
          </cell>
          <cell r="D392" t="str">
            <v>Edificios no residenciales</v>
          </cell>
          <cell r="E392">
            <v>0</v>
          </cell>
        </row>
        <row r="393">
          <cell r="C393" t="str">
            <v>2.6.9.2.01</v>
          </cell>
          <cell r="D393" t="str">
            <v>Edificios no residenciales</v>
          </cell>
          <cell r="E393">
            <v>0</v>
          </cell>
        </row>
        <row r="394">
          <cell r="C394" t="str">
            <v>2.6.9.9</v>
          </cell>
          <cell r="D394" t="str">
            <v>Otras estructuras y objetos de valor</v>
          </cell>
          <cell r="E394">
            <v>0</v>
          </cell>
        </row>
        <row r="395">
          <cell r="C395" t="str">
            <v>2.6.9.9.01</v>
          </cell>
          <cell r="D395" t="str">
            <v>Otras estructuras y objetos de valor</v>
          </cell>
          <cell r="E395">
            <v>0</v>
          </cell>
        </row>
        <row r="396">
          <cell r="C396">
            <v>2.7</v>
          </cell>
          <cell r="D396" t="str">
            <v>BIENES , MUEBLES, INMUEBLES E INTANGIBLES</v>
          </cell>
          <cell r="E396">
            <v>300000</v>
          </cell>
        </row>
        <row r="397">
          <cell r="C397" t="str">
            <v>2.7.1</v>
          </cell>
          <cell r="D397" t="str">
            <v>OBRAS EN EDIFICACIONES</v>
          </cell>
          <cell r="E397">
            <v>300000</v>
          </cell>
        </row>
        <row r="398">
          <cell r="C398" t="str">
            <v>2.7.1.2</v>
          </cell>
          <cell r="D398" t="str">
            <v>Obras para edificacion  no residencial</v>
          </cell>
          <cell r="E398">
            <v>300000</v>
          </cell>
        </row>
        <row r="399">
          <cell r="C399" t="str">
            <v>2.7.1.2.01</v>
          </cell>
          <cell r="D399" t="str">
            <v>Obras para edificacion  no residencial</v>
          </cell>
          <cell r="E399">
            <v>300000</v>
          </cell>
        </row>
        <row r="400">
          <cell r="C400" t="str">
            <v>2.7.1.5</v>
          </cell>
          <cell r="D400" t="str">
            <v>Supervisión e inspección de obras en edificaciones</v>
          </cell>
          <cell r="E400">
            <v>0</v>
          </cell>
        </row>
        <row r="401">
          <cell r="C401" t="str">
            <v>2.7.1.5.01</v>
          </cell>
          <cell r="D401" t="str">
            <v>Supervisión e inspección de obras en edificaciones</v>
          </cell>
          <cell r="E401">
            <v>0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AID 2022 SDE"/>
      <sheetName val="Presupuesto CAID 2022 mod maa"/>
      <sheetName val="Ejecución 2022"/>
      <sheetName val="DIGEPRES 2023"/>
      <sheetName val="Presupuesto CAID 2023"/>
      <sheetName val="Ejecución 01 2023"/>
      <sheetName val="Ejecución 03 2023"/>
      <sheetName val="Ejecución 04 2023"/>
      <sheetName val="Ejecución CONS 2023"/>
      <sheetName val="Ejecutado Devengado 2022"/>
      <sheetName val="Plantilla Ejecución OAI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1">
          <cell r="C11" t="str">
            <v>CUENTA</v>
          </cell>
          <cell r="D11" t="str">
            <v>DESCRIPCION</v>
          </cell>
          <cell r="E11" t="str">
            <v>TOTAL GENERAL</v>
          </cell>
          <cell r="F11" t="str">
            <v>ENERO</v>
          </cell>
          <cell r="G11" t="str">
            <v>FEBRERO</v>
          </cell>
          <cell r="H11" t="str">
            <v>MARZO</v>
          </cell>
          <cell r="I11" t="str">
            <v>ABRIL</v>
          </cell>
          <cell r="J11" t="str">
            <v>MAYO</v>
          </cell>
          <cell r="K11" t="str">
            <v>JUNIO</v>
          </cell>
          <cell r="L11" t="str">
            <v>JULIO</v>
          </cell>
          <cell r="M11" t="str">
            <v>AGOSTO</v>
          </cell>
          <cell r="N11" t="str">
            <v>SEPTIEMBRE</v>
          </cell>
          <cell r="O11" t="str">
            <v>OCTUBRE</v>
          </cell>
          <cell r="P11" t="str">
            <v>NOVIEMBRE</v>
          </cell>
          <cell r="Q11" t="str">
            <v>DICIEMBRE</v>
          </cell>
        </row>
        <row r="12">
          <cell r="C12">
            <v>0</v>
          </cell>
          <cell r="D12">
            <v>0</v>
          </cell>
          <cell r="E12">
            <v>417946235.00350004</v>
          </cell>
          <cell r="F12">
            <v>1793491.2</v>
          </cell>
          <cell r="G12">
            <v>56597371.750000007</v>
          </cell>
          <cell r="H12">
            <v>30835326.529999997</v>
          </cell>
          <cell r="I12">
            <v>29811837.390000001</v>
          </cell>
          <cell r="J12">
            <v>46223876.340000004</v>
          </cell>
          <cell r="K12">
            <v>35441857.300000004</v>
          </cell>
          <cell r="L12">
            <v>29753967.080000006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>
            <v>2.1</v>
          </cell>
          <cell r="D13" t="str">
            <v>REMUNERACIONES Y CONTRIBUCIONES</v>
          </cell>
          <cell r="E13">
            <v>354421683.00350004</v>
          </cell>
          <cell r="F13">
            <v>0</v>
          </cell>
          <cell r="G13">
            <v>53377675.940000005</v>
          </cell>
          <cell r="H13">
            <v>26250731.289999999</v>
          </cell>
          <cell r="I13">
            <v>26401038.710000001</v>
          </cell>
          <cell r="J13">
            <v>41093721.340000004</v>
          </cell>
          <cell r="K13">
            <v>26853759.600000001</v>
          </cell>
          <cell r="L13">
            <v>29753967.080000006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2.1.1</v>
          </cell>
          <cell r="D14" t="str">
            <v>REMUNERACIONES</v>
          </cell>
          <cell r="E14">
            <v>270019593.82000005</v>
          </cell>
          <cell r="F14">
            <v>0</v>
          </cell>
          <cell r="G14">
            <v>45482691.740000002</v>
          </cell>
          <cell r="H14">
            <v>22304804.209999997</v>
          </cell>
          <cell r="I14">
            <v>22215295.050000001</v>
          </cell>
          <cell r="J14">
            <v>22117699.940000001</v>
          </cell>
          <cell r="K14">
            <v>22849861.460000001</v>
          </cell>
          <cell r="L14">
            <v>23022805.250000004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2.1.1.1</v>
          </cell>
          <cell r="D15" t="str">
            <v>Remuneraciones al personal fijo</v>
          </cell>
          <cell r="E15">
            <v>208562752.74000001</v>
          </cell>
          <cell r="F15">
            <v>0</v>
          </cell>
          <cell r="G15">
            <v>37645568.120000005</v>
          </cell>
          <cell r="H15">
            <v>18591141.559999999</v>
          </cell>
          <cell r="I15">
            <v>18433067.560000002</v>
          </cell>
          <cell r="J15">
            <v>18345532.440000001</v>
          </cell>
          <cell r="K15">
            <v>18610307.48</v>
          </cell>
          <cell r="L15">
            <v>19007344.950000003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2.1.1.1.01</v>
          </cell>
          <cell r="D16" t="str">
            <v>Sueldos Fijos</v>
          </cell>
          <cell r="E16">
            <v>208562752.74000001</v>
          </cell>
          <cell r="F16">
            <v>0</v>
          </cell>
          <cell r="G16">
            <v>37645568.120000005</v>
          </cell>
          <cell r="H16">
            <v>18591141.559999999</v>
          </cell>
          <cell r="I16">
            <v>18433067.560000002</v>
          </cell>
          <cell r="J16">
            <v>18345532.440000001</v>
          </cell>
          <cell r="K16">
            <v>18610307.48</v>
          </cell>
          <cell r="L16">
            <v>19007344.950000003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2.1.1.2</v>
          </cell>
          <cell r="D17" t="str">
            <v>Remuneraciones al personal con carácter transitorio</v>
          </cell>
          <cell r="E17">
            <v>35922855</v>
          </cell>
          <cell r="F17">
            <v>0</v>
          </cell>
          <cell r="G17">
            <v>6761700</v>
          </cell>
          <cell r="H17">
            <v>3529167.5</v>
          </cell>
          <cell r="I17">
            <v>3529167.5</v>
          </cell>
          <cell r="J17">
            <v>3619167.5</v>
          </cell>
          <cell r="K17">
            <v>3779967.5</v>
          </cell>
          <cell r="L17">
            <v>3779967.5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2.1.1.2.01</v>
          </cell>
          <cell r="D18" t="str">
            <v>Personal Igualado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C19" t="str">
            <v>2.1.1.2.03</v>
          </cell>
          <cell r="D19" t="str">
            <v>Suplencias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C20" t="str">
            <v>2.1.1.2.04</v>
          </cell>
          <cell r="D20" t="str">
            <v>Servicios Especiales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2.1.1.2.05</v>
          </cell>
          <cell r="D21" t="str">
            <v>Sueldos al Personal Periodo Probatorio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2.1.1.2.08</v>
          </cell>
          <cell r="D22" t="str">
            <v>Sueldos al Personal Contratado e Igualado - 2019</v>
          </cell>
          <cell r="E22">
            <v>25021200</v>
          </cell>
          <cell r="F22">
            <v>0</v>
          </cell>
          <cell r="G22">
            <v>4370200</v>
          </cell>
          <cell r="H22">
            <v>2010100</v>
          </cell>
          <cell r="I22">
            <v>2010100</v>
          </cell>
          <cell r="J22">
            <v>2010100</v>
          </cell>
          <cell r="K22">
            <v>2010100</v>
          </cell>
          <cell r="L22">
            <v>2010100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2.1.1.2.09</v>
          </cell>
          <cell r="D23" t="str">
            <v>Personal de Carácter eventual</v>
          </cell>
          <cell r="E23">
            <v>10656655</v>
          </cell>
          <cell r="F23">
            <v>0</v>
          </cell>
          <cell r="G23">
            <v>2391500</v>
          </cell>
          <cell r="H23">
            <v>1519067.5</v>
          </cell>
          <cell r="I23">
            <v>1519067.5</v>
          </cell>
          <cell r="J23">
            <v>1609067.5</v>
          </cell>
          <cell r="K23">
            <v>1769867.5</v>
          </cell>
          <cell r="L23">
            <v>1769867.5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2.1.1.2.11</v>
          </cell>
          <cell r="D24" t="str">
            <v>Sueldo temporal a personal fijo en cargos de carrera</v>
          </cell>
          <cell r="E24">
            <v>245000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2.1.1.3</v>
          </cell>
          <cell r="D25" t="str">
            <v xml:space="preserve">Sueldos a personal fijo en tramites de pensiones </v>
          </cell>
          <cell r="E25">
            <v>2413449.6</v>
          </cell>
          <cell r="F25">
            <v>0</v>
          </cell>
          <cell r="G25">
            <v>306000</v>
          </cell>
          <cell r="H25">
            <v>153000</v>
          </cell>
          <cell r="I25">
            <v>153000</v>
          </cell>
          <cell r="J25">
            <v>153000</v>
          </cell>
          <cell r="K25">
            <v>235492.8</v>
          </cell>
          <cell r="L25">
            <v>235492.8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2.1.1.3.01</v>
          </cell>
          <cell r="D26" t="str">
            <v xml:space="preserve">Sueldos a personal fijo en tramites de pensiones </v>
          </cell>
          <cell r="E26">
            <v>2413449.6</v>
          </cell>
          <cell r="F26">
            <v>0</v>
          </cell>
          <cell r="G26">
            <v>306000</v>
          </cell>
          <cell r="H26">
            <v>153000</v>
          </cell>
          <cell r="I26">
            <v>153000</v>
          </cell>
          <cell r="J26">
            <v>153000</v>
          </cell>
          <cell r="K26">
            <v>235492.8</v>
          </cell>
          <cell r="L26">
            <v>235492.8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2.1.1.4</v>
          </cell>
          <cell r="D27" t="str">
            <v>Sueldo anual No.13</v>
          </cell>
          <cell r="E27">
            <v>21551856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2.1.1.4.01</v>
          </cell>
          <cell r="D28" t="str">
            <v>Salario No. 13</v>
          </cell>
          <cell r="E28">
            <v>21551856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2.1.1.5</v>
          </cell>
          <cell r="D29" t="str">
            <v>Prestaciones económicas</v>
          </cell>
          <cell r="E29">
            <v>1568680.48</v>
          </cell>
          <cell r="F29">
            <v>0</v>
          </cell>
          <cell r="G29">
            <v>769423.62</v>
          </cell>
          <cell r="H29">
            <v>31495.15</v>
          </cell>
          <cell r="I29">
            <v>100059.99</v>
          </cell>
          <cell r="J29">
            <v>0</v>
          </cell>
          <cell r="K29">
            <v>224093.68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2.1.1.5.03</v>
          </cell>
          <cell r="D30" t="str">
            <v>Prestacion Laboral por Desvinculación</v>
          </cell>
          <cell r="E30">
            <v>1057000</v>
          </cell>
          <cell r="F30">
            <v>0</v>
          </cell>
          <cell r="G30">
            <v>643000</v>
          </cell>
          <cell r="H30">
            <v>0</v>
          </cell>
          <cell r="I30">
            <v>0</v>
          </cell>
          <cell r="J30">
            <v>0</v>
          </cell>
          <cell r="K30">
            <v>108000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2.1.1.5.04</v>
          </cell>
          <cell r="D31" t="str">
            <v>Proporción de vacaciones no disfrutadas</v>
          </cell>
          <cell r="E31">
            <v>511680.48</v>
          </cell>
          <cell r="F31">
            <v>0</v>
          </cell>
          <cell r="G31">
            <v>126423.62</v>
          </cell>
          <cell r="H31">
            <v>31495.15</v>
          </cell>
          <cell r="I31">
            <v>100059.99</v>
          </cell>
          <cell r="J31">
            <v>0</v>
          </cell>
          <cell r="K31">
            <v>116093.68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2.1.2</v>
          </cell>
          <cell r="D32" t="str">
            <v>SOBRESUELDOS</v>
          </cell>
          <cell r="E32">
            <v>43474860.519999996</v>
          </cell>
          <cell r="F32">
            <v>0</v>
          </cell>
          <cell r="G32">
            <v>1095000</v>
          </cell>
          <cell r="H32">
            <v>559500</v>
          </cell>
          <cell r="I32">
            <v>811000</v>
          </cell>
          <cell r="J32">
            <v>15571817.189999999</v>
          </cell>
          <cell r="K32">
            <v>551500</v>
          </cell>
          <cell r="L32">
            <v>1851355.26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C33" t="str">
            <v>2.1.2.2</v>
          </cell>
          <cell r="D33" t="str">
            <v xml:space="preserve">Compensación </v>
          </cell>
          <cell r="E33">
            <v>43474860.519999996</v>
          </cell>
          <cell r="F33">
            <v>0</v>
          </cell>
          <cell r="G33">
            <v>1095000</v>
          </cell>
          <cell r="H33">
            <v>559500</v>
          </cell>
          <cell r="I33">
            <v>811000</v>
          </cell>
          <cell r="J33">
            <v>15571817.189999999</v>
          </cell>
          <cell r="K33">
            <v>551500</v>
          </cell>
          <cell r="L33">
            <v>1851355.26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C34" t="str">
            <v>2.1.2.2.01</v>
          </cell>
          <cell r="D34" t="str">
            <v>Compensación por gastos de alimentación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2.1.2.2.03</v>
          </cell>
          <cell r="D35" t="str">
            <v>Pago de horas extraordinarias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2.1.2.2.04</v>
          </cell>
          <cell r="D36" t="str">
            <v>Prima de transporte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2.1.2.2.05</v>
          </cell>
          <cell r="D37" t="str">
            <v>Compensacion servicios de seguridad</v>
          </cell>
          <cell r="E37">
            <v>6714000</v>
          </cell>
          <cell r="F37">
            <v>0</v>
          </cell>
          <cell r="G37">
            <v>1095000</v>
          </cell>
          <cell r="H37">
            <v>559500</v>
          </cell>
          <cell r="I37">
            <v>551000</v>
          </cell>
          <cell r="J37">
            <v>572000</v>
          </cell>
          <cell r="K37">
            <v>551500</v>
          </cell>
          <cell r="L37">
            <v>540000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2.1.2.2.06</v>
          </cell>
          <cell r="D38" t="str">
            <v>Incentivo por Rendimiento Individual</v>
          </cell>
          <cell r="E38">
            <v>17779744.52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14999817.189999999</v>
          </cell>
          <cell r="K38">
            <v>0</v>
          </cell>
          <cell r="L38">
            <v>1311355.26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2.1.2.2.07</v>
          </cell>
          <cell r="D39" t="str">
            <v>Compensación por distancia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2.1.2.2.08</v>
          </cell>
          <cell r="D40" t="str">
            <v>Compensación especiales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2.1.2.2.09</v>
          </cell>
          <cell r="D41" t="str">
            <v>Bono por Desempeño a servidores de carrera</v>
          </cell>
          <cell r="E41">
            <v>260000</v>
          </cell>
          <cell r="F41">
            <v>0</v>
          </cell>
          <cell r="G41">
            <v>0</v>
          </cell>
          <cell r="H41">
            <v>0</v>
          </cell>
          <cell r="I41">
            <v>260000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2.1.2.2.10</v>
          </cell>
          <cell r="D42" t="str">
            <v>Compensacion por cumplimiento de indicadores del MAP</v>
          </cell>
          <cell r="E42">
            <v>18721116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2.1.2.2.15</v>
          </cell>
          <cell r="D43" t="str">
            <v>Compensación extraordinaria annual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2.1.3</v>
          </cell>
          <cell r="D44" t="str">
            <v>DIETAS Y GASTOS DE REPRESENTACION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2.1.3.1</v>
          </cell>
          <cell r="D45" t="str">
            <v>Dietas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2.1.3.1.01</v>
          </cell>
          <cell r="D46" t="str">
            <v>Dietas en el país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C47" t="str">
            <v>2.1.3.1.02</v>
          </cell>
          <cell r="D47" t="str">
            <v>Dietas en el exterior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C48" t="str">
            <v>2.1.3.2</v>
          </cell>
          <cell r="D48" t="str">
            <v xml:space="preserve">Gastos de representacion   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2.1.3.2.01</v>
          </cell>
          <cell r="D49" t="str">
            <v>Gastos de representacion en el pais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2.1.4</v>
          </cell>
          <cell r="D50" t="str">
            <v>GRATIFICACIONES Y BONIFICACIONES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2.1.4.2</v>
          </cell>
          <cell r="D51" t="str">
            <v>Otras Gratificaciones y Bonificaciones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2.1.4.2.01</v>
          </cell>
          <cell r="D52" t="str">
            <v>Bono escolar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2.1.4.2.02</v>
          </cell>
          <cell r="D53" t="str">
            <v>Gratificaciones por Pasantías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2.1.4.2.03</v>
          </cell>
          <cell r="D54" t="str">
            <v>Gratificaciones por aniversario de institución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2.1.4.2.04</v>
          </cell>
          <cell r="D55" t="str">
            <v>Otras gratificaciones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2.1.5</v>
          </cell>
          <cell r="D56" t="str">
            <v>CONTRIBUCIONES A LA SEGURIDAD SOCIAL</v>
          </cell>
          <cell r="E56">
            <v>40927228.663500004</v>
          </cell>
          <cell r="F56">
            <v>0</v>
          </cell>
          <cell r="G56">
            <v>6799984.2000000002</v>
          </cell>
          <cell r="H56">
            <v>3386427.0800000005</v>
          </cell>
          <cell r="I56">
            <v>3374743.66</v>
          </cell>
          <cell r="J56">
            <v>3404204.2099999995</v>
          </cell>
          <cell r="K56">
            <v>3452398.1399999997</v>
          </cell>
          <cell r="L56">
            <v>4879806.5699999994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2.1.5.1</v>
          </cell>
          <cell r="D57" t="str">
            <v xml:space="preserve">Contribuciones al Seguro de Salud </v>
          </cell>
          <cell r="E57">
            <v>19033202.7535</v>
          </cell>
          <cell r="F57">
            <v>0</v>
          </cell>
          <cell r="G57">
            <v>3148847.72</v>
          </cell>
          <cell r="H57">
            <v>1568516.12</v>
          </cell>
          <cell r="I57">
            <v>1561290.7800000003</v>
          </cell>
          <cell r="J57">
            <v>1574946.91</v>
          </cell>
          <cell r="K57">
            <v>1597487.55</v>
          </cell>
          <cell r="L57">
            <v>2257822.88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2.1.5.1.01</v>
          </cell>
          <cell r="D58" t="str">
            <v>Contribuciones al Seguro de Salud</v>
          </cell>
          <cell r="E58">
            <v>19033202.7535</v>
          </cell>
          <cell r="F58">
            <v>0</v>
          </cell>
          <cell r="G58">
            <v>3148847.72</v>
          </cell>
          <cell r="H58">
            <v>1568516.12</v>
          </cell>
          <cell r="I58">
            <v>1561290.7800000003</v>
          </cell>
          <cell r="J58">
            <v>1574946.91</v>
          </cell>
          <cell r="K58">
            <v>1597487.55</v>
          </cell>
          <cell r="L58">
            <v>2257822.88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2.1.5.2</v>
          </cell>
          <cell r="D59" t="str">
            <v>Contribuciones al Seguro de Pensiones</v>
          </cell>
          <cell r="E59">
            <v>19120700.669999998</v>
          </cell>
          <cell r="F59">
            <v>0</v>
          </cell>
          <cell r="G59">
            <v>3174642.1</v>
          </cell>
          <cell r="H59">
            <v>1581404.9700000002</v>
          </cell>
          <cell r="I59">
            <v>1570181.72</v>
          </cell>
          <cell r="J59">
            <v>1583857.1099999999</v>
          </cell>
          <cell r="K59">
            <v>1606429.54</v>
          </cell>
          <cell r="L59">
            <v>2272167.81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2.1.5.2.01</v>
          </cell>
          <cell r="D60" t="str">
            <v>Contribuciones al Seguro de Pensiones</v>
          </cell>
          <cell r="E60">
            <v>19120700.669999998</v>
          </cell>
          <cell r="F60">
            <v>0</v>
          </cell>
          <cell r="G60">
            <v>3174642.1</v>
          </cell>
          <cell r="H60">
            <v>1581404.9700000002</v>
          </cell>
          <cell r="I60">
            <v>1570181.72</v>
          </cell>
          <cell r="J60">
            <v>1583857.1099999999</v>
          </cell>
          <cell r="K60">
            <v>1606429.54</v>
          </cell>
          <cell r="L60">
            <v>2272167.81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C61" t="str">
            <v>2.1.5.3</v>
          </cell>
          <cell r="D61" t="str">
            <v>Contribuciones al Seguroo de Riesgo Laboral</v>
          </cell>
          <cell r="E61">
            <v>2773325.24</v>
          </cell>
          <cell r="F61">
            <v>0</v>
          </cell>
          <cell r="G61">
            <v>476494.38</v>
          </cell>
          <cell r="H61">
            <v>236505.99000000002</v>
          </cell>
          <cell r="I61">
            <v>243271.16</v>
          </cell>
          <cell r="J61">
            <v>245400.19</v>
          </cell>
          <cell r="K61">
            <v>248481.05</v>
          </cell>
          <cell r="L61">
            <v>349815.88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</row>
        <row r="62">
          <cell r="C62" t="str">
            <v>2.1.5.3.01</v>
          </cell>
          <cell r="D62" t="str">
            <v>Contribuciones al Seguro de Riesgo Laboral</v>
          </cell>
          <cell r="E62">
            <v>2773325.24</v>
          </cell>
          <cell r="F62">
            <v>0</v>
          </cell>
          <cell r="G62">
            <v>476494.38</v>
          </cell>
          <cell r="H62">
            <v>236505.99000000002</v>
          </cell>
          <cell r="I62">
            <v>243271.16</v>
          </cell>
          <cell r="J62">
            <v>245400.19</v>
          </cell>
          <cell r="K62">
            <v>248481.05</v>
          </cell>
          <cell r="L62">
            <v>349815.88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</row>
        <row r="63">
          <cell r="C63">
            <v>2.2000000000000002</v>
          </cell>
          <cell r="D63" t="str">
            <v>CONTRATACION DE SERVICIOS</v>
          </cell>
          <cell r="E63">
            <v>43666647</v>
          </cell>
          <cell r="F63">
            <v>1785031.2</v>
          </cell>
          <cell r="G63">
            <v>2632092.11</v>
          </cell>
          <cell r="H63">
            <v>2904808.26</v>
          </cell>
          <cell r="I63">
            <v>2832861.61</v>
          </cell>
          <cell r="J63">
            <v>2559450.7400000002</v>
          </cell>
          <cell r="K63">
            <v>3943305.94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2.2.1</v>
          </cell>
          <cell r="D64" t="str">
            <v>SERVICIOS BÁSICOS</v>
          </cell>
          <cell r="E64">
            <v>23796643</v>
          </cell>
          <cell r="F64">
            <v>1488673.22</v>
          </cell>
          <cell r="G64">
            <v>1412573.3599999999</v>
          </cell>
          <cell r="H64">
            <v>1830305.0999999999</v>
          </cell>
          <cell r="I64">
            <v>1561067.72</v>
          </cell>
          <cell r="J64">
            <v>2003033.96</v>
          </cell>
          <cell r="K64">
            <v>2001379.2200000002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2.2.1.1</v>
          </cell>
          <cell r="D65" t="str">
            <v>Radiocomunicación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2.2.1.1.01</v>
          </cell>
          <cell r="D66" t="str">
            <v>Radiocomunicación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2.2.1.2</v>
          </cell>
          <cell r="D67" t="str">
            <v>Servicios Telefonicos Larga Distancia</v>
          </cell>
          <cell r="E67">
            <v>100</v>
          </cell>
          <cell r="F67">
            <v>0</v>
          </cell>
          <cell r="G67">
            <v>0</v>
          </cell>
          <cell r="H67">
            <v>6.5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2.2.1.2.01</v>
          </cell>
          <cell r="D68" t="str">
            <v>Servicio Telefónico de Larga Distancia</v>
          </cell>
          <cell r="E68">
            <v>100</v>
          </cell>
          <cell r="F68">
            <v>0</v>
          </cell>
          <cell r="G68">
            <v>0</v>
          </cell>
          <cell r="H68">
            <v>6.5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2.2.1.3</v>
          </cell>
          <cell r="D69" t="str">
            <v>Telefono Local</v>
          </cell>
          <cell r="E69">
            <v>1392735</v>
          </cell>
          <cell r="F69">
            <v>59457.48</v>
          </cell>
          <cell r="G69">
            <v>18260.29</v>
          </cell>
          <cell r="H69">
            <v>108054.34</v>
          </cell>
          <cell r="I69">
            <v>22002.97</v>
          </cell>
          <cell r="J69">
            <v>111349.98</v>
          </cell>
          <cell r="K69">
            <v>67477.919999999998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2.2.1.3.01</v>
          </cell>
          <cell r="D70" t="str">
            <v>Teléfono Local</v>
          </cell>
          <cell r="E70">
            <v>1392735</v>
          </cell>
          <cell r="F70">
            <v>59457.48</v>
          </cell>
          <cell r="G70">
            <v>18260.29</v>
          </cell>
          <cell r="H70">
            <v>108054.34</v>
          </cell>
          <cell r="I70">
            <v>22002.97</v>
          </cell>
          <cell r="J70">
            <v>111349.98</v>
          </cell>
          <cell r="K70">
            <v>67477.919999999998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2.2.1.4</v>
          </cell>
          <cell r="D71" t="str">
            <v>Telefax y Correo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2.2.1.4.01</v>
          </cell>
          <cell r="D72" t="str">
            <v>Telefax y Correo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2.2.1.5</v>
          </cell>
          <cell r="D73" t="str">
            <v>Servicio de Internet y Televisión por Cable</v>
          </cell>
          <cell r="E73">
            <v>8599398</v>
          </cell>
          <cell r="F73">
            <v>632647.82999999996</v>
          </cell>
          <cell r="G73">
            <v>474175.75</v>
          </cell>
          <cell r="H73">
            <v>792381.07</v>
          </cell>
          <cell r="I73">
            <v>474175.75</v>
          </cell>
          <cell r="J73">
            <v>793481.8</v>
          </cell>
          <cell r="K73">
            <v>633828.81000000006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2.2.1.5.01</v>
          </cell>
          <cell r="D74" t="str">
            <v>Servicio de Internet y Televisión por Cable</v>
          </cell>
          <cell r="E74">
            <v>8599398</v>
          </cell>
          <cell r="F74">
            <v>632647.82999999996</v>
          </cell>
          <cell r="G74">
            <v>474175.75</v>
          </cell>
          <cell r="H74">
            <v>792381.07</v>
          </cell>
          <cell r="I74">
            <v>474175.75</v>
          </cell>
          <cell r="J74">
            <v>793481.8</v>
          </cell>
          <cell r="K74">
            <v>633828.81000000006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C75" t="str">
            <v>2.2.1.6</v>
          </cell>
          <cell r="D75" t="str">
            <v>Electricidad</v>
          </cell>
          <cell r="E75">
            <v>13474640</v>
          </cell>
          <cell r="F75">
            <v>775027.91</v>
          </cell>
          <cell r="G75">
            <v>899587.32</v>
          </cell>
          <cell r="H75">
            <v>919121.19</v>
          </cell>
          <cell r="I75">
            <v>1050981</v>
          </cell>
          <cell r="J75">
            <v>1058435.18</v>
          </cell>
          <cell r="K75">
            <v>1278335.49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C76" t="str">
            <v>2.2.1.6.01</v>
          </cell>
          <cell r="D76" t="str">
            <v>Energia Eléctrica</v>
          </cell>
          <cell r="E76">
            <v>13474640</v>
          </cell>
          <cell r="F76">
            <v>775027.91</v>
          </cell>
          <cell r="G76">
            <v>899587.32</v>
          </cell>
          <cell r="H76">
            <v>919121.19</v>
          </cell>
          <cell r="I76">
            <v>1050981</v>
          </cell>
          <cell r="J76">
            <v>1058435.18</v>
          </cell>
          <cell r="K76">
            <v>1278335.49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2.2.1.7</v>
          </cell>
          <cell r="D77" t="str">
            <v>Agua</v>
          </cell>
          <cell r="E77">
            <v>239770</v>
          </cell>
          <cell r="F77">
            <v>14040</v>
          </cell>
          <cell r="G77">
            <v>13050</v>
          </cell>
          <cell r="H77">
            <v>10742</v>
          </cell>
          <cell r="I77">
            <v>13908</v>
          </cell>
          <cell r="J77">
            <v>17267</v>
          </cell>
          <cell r="K77">
            <v>14237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2.2.1.7.01</v>
          </cell>
          <cell r="D78" t="str">
            <v>Agua</v>
          </cell>
          <cell r="E78">
            <v>239770</v>
          </cell>
          <cell r="F78">
            <v>14040</v>
          </cell>
          <cell r="G78">
            <v>13050</v>
          </cell>
          <cell r="H78">
            <v>10742</v>
          </cell>
          <cell r="I78">
            <v>13908</v>
          </cell>
          <cell r="J78">
            <v>17267</v>
          </cell>
          <cell r="K78">
            <v>14237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2.2.1.8</v>
          </cell>
          <cell r="D79" t="str">
            <v>Recoleccion de Residuos Sólidos</v>
          </cell>
          <cell r="E79">
            <v>90000</v>
          </cell>
          <cell r="F79">
            <v>7500</v>
          </cell>
          <cell r="G79">
            <v>7500</v>
          </cell>
          <cell r="H79">
            <v>0</v>
          </cell>
          <cell r="I79">
            <v>0</v>
          </cell>
          <cell r="J79">
            <v>22500</v>
          </cell>
          <cell r="K79">
            <v>7500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2.2.1.8.01</v>
          </cell>
          <cell r="D80" t="str">
            <v>Recoleccion de Residuos Sólidos</v>
          </cell>
          <cell r="E80">
            <v>90000</v>
          </cell>
          <cell r="F80">
            <v>7500</v>
          </cell>
          <cell r="G80">
            <v>7500</v>
          </cell>
          <cell r="H80">
            <v>0</v>
          </cell>
          <cell r="I80">
            <v>0</v>
          </cell>
          <cell r="J80">
            <v>22500</v>
          </cell>
          <cell r="K80">
            <v>7500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2.2.2</v>
          </cell>
          <cell r="D81" t="str">
            <v>PUBLICIDAD, IMPRESIÓN Y ENCUADERNACION</v>
          </cell>
          <cell r="E81">
            <v>2697818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198594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2.2.2.1</v>
          </cell>
          <cell r="D82" t="str">
            <v>Publicidad y Propaganda</v>
          </cell>
          <cell r="E82">
            <v>697818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2.2.2.1.01</v>
          </cell>
          <cell r="D83" t="str">
            <v>Publicidad y Propaganda</v>
          </cell>
          <cell r="E83">
            <v>697818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2.2.2.2</v>
          </cell>
          <cell r="D84" t="str">
            <v xml:space="preserve">Impresión, Encuadernación y rotulación </v>
          </cell>
          <cell r="E84">
            <v>2000000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198594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2.2.2.2.01</v>
          </cell>
          <cell r="D85" t="str">
            <v xml:space="preserve">Impresión, Encuadernacion y rotulacion </v>
          </cell>
          <cell r="E85">
            <v>2000000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198594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2.2.3</v>
          </cell>
          <cell r="D86" t="str">
            <v>VIATICOS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2.2.3.1</v>
          </cell>
          <cell r="D87" t="str">
            <v xml:space="preserve">Viaticos dentro del pais 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2.2.3.1.01</v>
          </cell>
          <cell r="D88" t="str">
            <v xml:space="preserve">Viaticos dentro del pais 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C89" t="str">
            <v>2.2.3.2</v>
          </cell>
          <cell r="D89" t="str">
            <v>Viaticos fuera del pais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C90" t="str">
            <v>2.2.3.2.01</v>
          </cell>
          <cell r="D90" t="str">
            <v>Viaticos fuera del pais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C91" t="str">
            <v>2.2.4</v>
          </cell>
          <cell r="D91" t="str">
            <v>TRANSPORTE Y ALMACENAJE</v>
          </cell>
          <cell r="E91">
            <v>400000</v>
          </cell>
          <cell r="F91">
            <v>0</v>
          </cell>
          <cell r="G91">
            <v>0</v>
          </cell>
          <cell r="H91">
            <v>0</v>
          </cell>
          <cell r="I91">
            <v>25000</v>
          </cell>
          <cell r="J91">
            <v>0</v>
          </cell>
          <cell r="K91">
            <v>71328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C92" t="str">
            <v>2.2.4.1</v>
          </cell>
          <cell r="D92" t="str">
            <v>Pasajes y gastos de transporte</v>
          </cell>
          <cell r="E92">
            <v>100000</v>
          </cell>
          <cell r="F92">
            <v>0</v>
          </cell>
          <cell r="G92">
            <v>0</v>
          </cell>
          <cell r="H92">
            <v>0</v>
          </cell>
          <cell r="I92">
            <v>25000</v>
          </cell>
          <cell r="J92">
            <v>0</v>
          </cell>
          <cell r="K92">
            <v>14000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C93" t="str">
            <v>2.2.4.1.01</v>
          </cell>
          <cell r="D93" t="str">
            <v>Pasajes y gastos de transporte</v>
          </cell>
          <cell r="E93">
            <v>100000</v>
          </cell>
          <cell r="F93">
            <v>0</v>
          </cell>
          <cell r="G93">
            <v>0</v>
          </cell>
          <cell r="H93">
            <v>0</v>
          </cell>
          <cell r="I93">
            <v>25000</v>
          </cell>
          <cell r="J93">
            <v>0</v>
          </cell>
          <cell r="K93">
            <v>14000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C94" t="str">
            <v>2.2.4.2</v>
          </cell>
          <cell r="D94" t="str">
            <v>Fletes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C95" t="str">
            <v>2.2.4.2.01</v>
          </cell>
          <cell r="D95" t="str">
            <v>Fletes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C96" t="str">
            <v>2.2.4.3</v>
          </cell>
          <cell r="D96" t="str">
            <v>Almacenaje</v>
          </cell>
          <cell r="E96">
            <v>300000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57328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C97" t="str">
            <v>2.2.4.3.01</v>
          </cell>
          <cell r="D97" t="str">
            <v>Almacenaje</v>
          </cell>
          <cell r="E97">
            <v>300000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57328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C98" t="str">
            <v>2.2.4.3.02</v>
          </cell>
          <cell r="D98" t="str">
            <v>Servicios de manejo y embalaje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C99" t="str">
            <v>2.2.4.4</v>
          </cell>
          <cell r="D99" t="str">
            <v>Peaje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C100" t="str">
            <v>2.2.4.4.01</v>
          </cell>
          <cell r="D100" t="str">
            <v>Peaje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C101" t="str">
            <v>2.2.5</v>
          </cell>
          <cell r="D101" t="str">
            <v>ALQUILERES Y RENTA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C102" t="str">
            <v>2.2.5.1</v>
          </cell>
          <cell r="D102" t="str">
            <v>Alquileres y rentas de edificaciones y locales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C103" t="str">
            <v>2.2.5.1.01</v>
          </cell>
          <cell r="D103" t="str">
            <v>Alquileres y rentas de edificaciones y locales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C104" t="str">
            <v>2.2.5.2</v>
          </cell>
          <cell r="D104" t="str">
            <v>Alquileres de máquinas y equipos de produccuón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C105" t="str">
            <v>2.2.5.2.01</v>
          </cell>
          <cell r="D105" t="str">
            <v>Alquileres de máquinas y equipos de produccuón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C106" t="str">
            <v>2.2.5.2.02</v>
          </cell>
          <cell r="D106" t="str">
            <v>Alquileres de equipos eléctricos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C107" t="str">
            <v>2.2.5.3</v>
          </cell>
          <cell r="D107" t="str">
            <v>Alquileres de equipos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C108" t="str">
            <v>2.2.5.3.01</v>
          </cell>
          <cell r="D108" t="str">
            <v>Alquiler de equipo educacional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C109" t="str">
            <v>2.2.5.3.02</v>
          </cell>
          <cell r="D109" t="str">
            <v>Alquiler de equipo de tecnología y almacenamiento de datos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C110" t="str">
            <v>2.2.5.3.03</v>
          </cell>
          <cell r="D110" t="str">
            <v>Alquiler de equipo de comunicación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C111" t="str">
            <v>2.2.5.3.04</v>
          </cell>
          <cell r="D111" t="str">
            <v>Alquiler de equipo de oficina y muebles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C112" t="str">
            <v>2.2.5.3.05</v>
          </cell>
          <cell r="D112" t="str">
            <v>Alquiler de equipos médicos, sanitarios y de laboratorios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C113" t="str">
            <v>2.2.5.4</v>
          </cell>
          <cell r="D113" t="str">
            <v>Alquileres de equipos de transporte, tracción y elevación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C114" t="str">
            <v>2.2.5.4.01</v>
          </cell>
          <cell r="D114" t="str">
            <v>Alquileres de equipos de transporte, tracción y elevación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C115" t="str">
            <v>2.2.5.5</v>
          </cell>
          <cell r="D115" t="str">
            <v>Alquiler de tierras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C116" t="str">
            <v>2.2.5.5.01</v>
          </cell>
          <cell r="D116" t="str">
            <v>Alquiler de tierras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C117" t="str">
            <v>2.2.5.6</v>
          </cell>
          <cell r="D117" t="str">
            <v>Alquileres de terrenos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C118" t="str">
            <v>2.2.5.6.01</v>
          </cell>
          <cell r="D118" t="str">
            <v>Alquileres de terrenos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C119" t="str">
            <v>2.2.5.7</v>
          </cell>
          <cell r="D119" t="str">
            <v>Alquileres de equipos de construcción y movimiento de tierras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C120" t="str">
            <v>2.2.5.7.01</v>
          </cell>
          <cell r="D120" t="str">
            <v>Alquileres de equipos de construcción y movimiento de tierras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C121" t="str">
            <v>2.2.5.8</v>
          </cell>
          <cell r="D121" t="str">
            <v>Otro alquileres y arrendamientos por derecho de usos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C122" t="str">
            <v>2.2.5.8.01</v>
          </cell>
          <cell r="D122" t="str">
            <v>Otro alquileres y arrendamientos por derecho de usos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C123" t="str">
            <v>2.2.5.9</v>
          </cell>
          <cell r="D123" t="str">
            <v>Derecho de Uso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C124" t="str">
            <v>2.2.5.9.01</v>
          </cell>
          <cell r="D124" t="str">
            <v xml:space="preserve">Licencias Informática 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C125" t="str">
            <v>2.2.6</v>
          </cell>
          <cell r="D125" t="str">
            <v xml:space="preserve">SEGUROS </v>
          </cell>
          <cell r="E125">
            <v>2940371</v>
          </cell>
          <cell r="F125">
            <v>72298.240000000005</v>
          </cell>
          <cell r="G125">
            <v>74284</v>
          </cell>
          <cell r="H125">
            <v>74284</v>
          </cell>
          <cell r="I125">
            <v>82222.559999999998</v>
          </cell>
          <cell r="J125">
            <v>79294.880000000005</v>
          </cell>
          <cell r="K125">
            <v>443506.27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C126" t="str">
            <v>2.2.6.1</v>
          </cell>
          <cell r="D126" t="str">
            <v xml:space="preserve">Seguros de bienes inmuebles </v>
          </cell>
          <cell r="E126">
            <v>700000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C127" t="str">
            <v>2.2.6.1.01</v>
          </cell>
          <cell r="D127" t="str">
            <v>Seguros de bienes inmuebles  e infraestructura</v>
          </cell>
          <cell r="E127">
            <v>700000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8">
          <cell r="C128" t="str">
            <v>2.2.6.2</v>
          </cell>
          <cell r="D128" t="str">
            <v xml:space="preserve">Seguros de bienes Muebles </v>
          </cell>
          <cell r="E128">
            <v>800000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360684.51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</row>
        <row r="129">
          <cell r="C129" t="str">
            <v>2.2.6.2.01</v>
          </cell>
          <cell r="D129" t="str">
            <v>Seguros de Bienes Muebles</v>
          </cell>
          <cell r="E129">
            <v>800000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360684.51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</row>
        <row r="130">
          <cell r="C130" t="str">
            <v>2.2.6.3</v>
          </cell>
          <cell r="D130" t="str">
            <v>Seguros de Personas</v>
          </cell>
          <cell r="E130">
            <v>1324011</v>
          </cell>
          <cell r="F130">
            <v>72298.240000000005</v>
          </cell>
          <cell r="G130">
            <v>74284</v>
          </cell>
          <cell r="H130">
            <v>74284</v>
          </cell>
          <cell r="I130">
            <v>82222.559999999998</v>
          </cell>
          <cell r="J130">
            <v>79294.880000000005</v>
          </cell>
          <cell r="K130">
            <v>82821.759999999995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C131" t="str">
            <v>2.2.6.3.01</v>
          </cell>
          <cell r="D131" t="str">
            <v>Seguros de Personas</v>
          </cell>
          <cell r="E131">
            <v>1324011</v>
          </cell>
          <cell r="F131">
            <v>72298.240000000005</v>
          </cell>
          <cell r="G131">
            <v>74284</v>
          </cell>
          <cell r="H131">
            <v>74284</v>
          </cell>
          <cell r="I131">
            <v>82222.559999999998</v>
          </cell>
          <cell r="J131">
            <v>79294.880000000005</v>
          </cell>
          <cell r="K131">
            <v>82821.759999999995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C132" t="str">
            <v>2.2.6.5</v>
          </cell>
          <cell r="D132" t="str">
            <v>Seguro sobre infraestructura</v>
          </cell>
          <cell r="E132">
            <v>116360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C133" t="str">
            <v>2.2.6.5.01</v>
          </cell>
          <cell r="D133" t="str">
            <v>Seguro sobre infraestructura</v>
          </cell>
          <cell r="E133">
            <v>116360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C134" t="str">
            <v>2.2.6.8</v>
          </cell>
          <cell r="D134" t="str">
            <v>Seguro sobre inventarios de bienes de consumo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C135" t="str">
            <v>2.2.6.8.01</v>
          </cell>
          <cell r="D135" t="str">
            <v>Seguro sobre inventarios de bienes de consumo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C136" t="str">
            <v>2.2.6.9</v>
          </cell>
          <cell r="D136" t="str">
            <v>Otros seguros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C137" t="str">
            <v>2.2.6.9.01</v>
          </cell>
          <cell r="D137" t="str">
            <v>Otros seguros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C138" t="str">
            <v>2.2.7</v>
          </cell>
          <cell r="D138" t="str">
            <v>SERVICIOS DE CONSERVACION, REPARACIONES MENORES E INSTALACIONES TEMPORALES</v>
          </cell>
          <cell r="E138">
            <v>8639074</v>
          </cell>
          <cell r="F138">
            <v>162699.74000000002</v>
          </cell>
          <cell r="G138">
            <v>515546.29000000004</v>
          </cell>
          <cell r="H138">
            <v>539527.51</v>
          </cell>
          <cell r="I138">
            <v>369648.14</v>
          </cell>
          <cell r="J138">
            <v>246058.23999999999</v>
          </cell>
          <cell r="K138">
            <v>919212.59000000008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C139" t="str">
            <v>2.2.7.1</v>
          </cell>
          <cell r="D139" t="str">
            <v>Contratación de Mantenimiento y Reparaciones Menores</v>
          </cell>
          <cell r="E139">
            <v>3075000</v>
          </cell>
          <cell r="F139">
            <v>0</v>
          </cell>
          <cell r="G139">
            <v>177959.98</v>
          </cell>
          <cell r="H139">
            <v>177959.98</v>
          </cell>
          <cell r="I139">
            <v>177959.97</v>
          </cell>
          <cell r="J139">
            <v>0</v>
          </cell>
          <cell r="K139">
            <v>146910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C140" t="str">
            <v>2.2.7.1.01</v>
          </cell>
          <cell r="D140" t="str">
            <v>Mantenimiento y Reparacion Menores en edificaciones</v>
          </cell>
          <cell r="E140">
            <v>870000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C141" t="str">
            <v>2.2.7.1.02</v>
          </cell>
          <cell r="D141" t="str">
            <v>Servicios especiales de mantenimiento y reparación</v>
          </cell>
          <cell r="E141">
            <v>2200000</v>
          </cell>
          <cell r="F141">
            <v>0</v>
          </cell>
          <cell r="G141">
            <v>177959.98</v>
          </cell>
          <cell r="H141">
            <v>177959.98</v>
          </cell>
          <cell r="I141">
            <v>177959.97</v>
          </cell>
          <cell r="J141">
            <v>0</v>
          </cell>
          <cell r="K141">
            <v>146910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C142" t="str">
            <v>2.2.7.1.03</v>
          </cell>
          <cell r="D142" t="str">
            <v>Limpieza y desmalezamiento de tierras y terrenos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C143" t="str">
            <v>2.2.7.1.04</v>
          </cell>
          <cell r="D143" t="str">
            <v>Mantenimiento y reparación de obras de ingeniería civil o infraestructura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C144" t="str">
            <v>2.2.7.1.05</v>
          </cell>
          <cell r="D144" t="str">
            <v>Mantenimiento y reparación en obras de dominio público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C145" t="str">
            <v>2.2.7.1.06</v>
          </cell>
          <cell r="D145" t="str">
            <v>Mantenimiento y reparación de instalaciones eléctricas</v>
          </cell>
          <cell r="E145">
            <v>5000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C146" t="str">
            <v>2.2.7.1.07</v>
          </cell>
          <cell r="D146" t="str">
            <v>Mantenimiento, reparación, servicios de pintura y sus derivados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7">
          <cell r="C147" t="str">
            <v>2.2.7.1.99</v>
          </cell>
          <cell r="D147" t="str">
            <v>Otros mantenimientos, reparaciones y sus derivados, no identificados precedentemente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</row>
        <row r="148">
          <cell r="C148" t="str">
            <v>2.2.7.2</v>
          </cell>
          <cell r="D148" t="str">
            <v xml:space="preserve">Mantenimiento y Reparacion de maquinarias y equipos </v>
          </cell>
          <cell r="E148">
            <v>5564074</v>
          </cell>
          <cell r="F148">
            <v>162699.74000000002</v>
          </cell>
          <cell r="G148">
            <v>337586.31000000006</v>
          </cell>
          <cell r="H148">
            <v>361567.53</v>
          </cell>
          <cell r="I148">
            <v>191688.17</v>
          </cell>
          <cell r="J148">
            <v>246058.23999999999</v>
          </cell>
          <cell r="K148">
            <v>772302.59000000008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</row>
        <row r="149">
          <cell r="C149" t="str">
            <v>2.2.7.2.01</v>
          </cell>
          <cell r="D149" t="str">
            <v>Mantenimiento y reparación de muebles y equipos de oficina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C150" t="str">
            <v>2.2.7.2.02</v>
          </cell>
          <cell r="D150" t="str">
            <v>Mantenimiento y reparación de equipos de tecnología e información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C151" t="str">
            <v>2.2.7.2.03</v>
          </cell>
          <cell r="D151" t="str">
            <v>Mantenimiento y reparación de equipos de educación y recreación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C152" t="str">
            <v>2.2.7.2.04</v>
          </cell>
          <cell r="D152" t="str">
            <v>Mantenimiento y reparación de equipos médicos, sanitarios y de laboratorio</v>
          </cell>
          <cell r="E152">
            <v>515400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</row>
        <row r="153">
          <cell r="C153" t="str">
            <v>2.2.7.2.05</v>
          </cell>
          <cell r="D153" t="str">
            <v>Mantenimiento y reparación de ede comunicación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C154" t="str">
            <v>2.2.7.2.06</v>
          </cell>
          <cell r="D154" t="str">
            <v xml:space="preserve">Mantenimiento y reparacion de  equipos de transporte, tracción y elevacion </v>
          </cell>
          <cell r="E154">
            <v>1738385</v>
          </cell>
          <cell r="F154">
            <v>18093.57</v>
          </cell>
          <cell r="G154">
            <v>21172.14</v>
          </cell>
          <cell r="H154">
            <v>45211.360000000001</v>
          </cell>
          <cell r="I154">
            <v>8732</v>
          </cell>
          <cell r="J154">
            <v>129179.24</v>
          </cell>
          <cell r="K154">
            <v>133280.25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</row>
        <row r="155">
          <cell r="C155" t="str">
            <v>2.2.7.2.07</v>
          </cell>
          <cell r="D155" t="str">
            <v>Mantenimiento y reparación de equipos industriales y producción</v>
          </cell>
          <cell r="E155">
            <v>1900000</v>
          </cell>
          <cell r="F155">
            <v>0</v>
          </cell>
          <cell r="G155">
            <v>171808</v>
          </cell>
          <cell r="H155">
            <v>171750</v>
          </cell>
          <cell r="I155">
            <v>38350</v>
          </cell>
          <cell r="J155">
            <v>116879</v>
          </cell>
          <cell r="K155">
            <v>349810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</row>
        <row r="156">
          <cell r="C156" t="str">
            <v>2.2.7.2.08</v>
          </cell>
          <cell r="D156" t="str">
            <v>Servicios de mantenimiento, reparacion, desmonte e instalación de maquinarias y equipos</v>
          </cell>
          <cell r="E156">
            <v>1310289</v>
          </cell>
          <cell r="F156">
            <v>144606.17000000001</v>
          </cell>
          <cell r="G156">
            <v>144606.17000000001</v>
          </cell>
          <cell r="H156">
            <v>144606.17000000001</v>
          </cell>
          <cell r="I156">
            <v>144606.17000000001</v>
          </cell>
          <cell r="J156">
            <v>0</v>
          </cell>
          <cell r="K156">
            <v>289212.34000000003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</row>
        <row r="157">
          <cell r="C157" t="str">
            <v>2.2.7.2.99</v>
          </cell>
          <cell r="D157" t="str">
            <v>Otros servicios de mantenimiento y reparación de maquinaria y equipos, no identificados en los conceptos anteriores</v>
          </cell>
          <cell r="E157">
            <v>100000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</row>
        <row r="158">
          <cell r="C158" t="str">
            <v>2.2.7.3</v>
          </cell>
          <cell r="D158" t="str">
            <v>Instalaciones temporales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</row>
        <row r="159">
          <cell r="C159" t="str">
            <v>2.2.7.3.01</v>
          </cell>
          <cell r="D159" t="str">
            <v>Instalaciones temporales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</row>
        <row r="160">
          <cell r="C160" t="str">
            <v>2.2.8</v>
          </cell>
          <cell r="D160" t="str">
            <v>SERVICIOS NO INCLUIDOS EN CONCEPTOS ANTERIORES</v>
          </cell>
          <cell r="E160">
            <v>4119618</v>
          </cell>
          <cell r="F160">
            <v>61360</v>
          </cell>
          <cell r="G160">
            <v>246016.46</v>
          </cell>
          <cell r="H160">
            <v>245223.66</v>
          </cell>
          <cell r="I160">
            <v>650255.18999999994</v>
          </cell>
          <cell r="J160">
            <v>231063.66</v>
          </cell>
          <cell r="K160">
            <v>309285.86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C161" t="str">
            <v>2.2.8.1</v>
          </cell>
          <cell r="D161" t="str">
            <v>Gastos y representación judiciales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C162" t="str">
            <v>2.2.8.1.01</v>
          </cell>
          <cell r="D162" t="str">
            <v>Gastos judiciales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C163" t="str">
            <v>2.2.8.2</v>
          </cell>
          <cell r="D163" t="str">
            <v>Comisiones y gastos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C164" t="str">
            <v>2.2.8.2.01</v>
          </cell>
          <cell r="D164" t="str">
            <v>Comisiones y gastos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C165" t="str">
            <v>2.2.8.3.</v>
          </cell>
          <cell r="D165" t="str">
            <v>Servicios sanitarios médicos y veterinarios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C166" t="str">
            <v>2.2.8.3.01</v>
          </cell>
          <cell r="D166" t="str">
            <v>Servicios sanitarios medicos y veterinarios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</row>
        <row r="167">
          <cell r="C167" t="str">
            <v>2.2.8.4</v>
          </cell>
          <cell r="D167" t="str">
            <v>Servicios funerarios y gastos conexos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</row>
        <row r="168">
          <cell r="C168" t="str">
            <v>2.2.8.4.01</v>
          </cell>
          <cell r="D168" t="str">
            <v>Servicios funerarios y gastos conexos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</row>
        <row r="169">
          <cell r="C169" t="str">
            <v>2.2.8.5</v>
          </cell>
          <cell r="D169" t="str">
            <v xml:space="preserve">Fumigacion, Lavanderia, Limpieza e Higiene </v>
          </cell>
          <cell r="E169">
            <v>3286618</v>
          </cell>
          <cell r="F169">
            <v>0</v>
          </cell>
          <cell r="G169">
            <v>231063.66</v>
          </cell>
          <cell r="H169">
            <v>231063.66</v>
          </cell>
          <cell r="I169">
            <v>342280.5</v>
          </cell>
          <cell r="J169">
            <v>231063.66</v>
          </cell>
          <cell r="K169">
            <v>231063.66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</row>
        <row r="170">
          <cell r="C170" t="str">
            <v>2.2.8.5.01</v>
          </cell>
          <cell r="D170" t="str">
            <v>Fumigación</v>
          </cell>
          <cell r="E170">
            <v>1250000</v>
          </cell>
          <cell r="F170">
            <v>0</v>
          </cell>
          <cell r="G170">
            <v>64900</v>
          </cell>
          <cell r="H170">
            <v>64900</v>
          </cell>
          <cell r="I170">
            <v>64900</v>
          </cell>
          <cell r="J170">
            <v>64900</v>
          </cell>
          <cell r="K170">
            <v>64900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C171" t="str">
            <v>2.2.8.5.02</v>
          </cell>
          <cell r="D171" t="str">
            <v>Lavandería</v>
          </cell>
          <cell r="E171">
            <v>5800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C172" t="str">
            <v>2.2.8.5.03</v>
          </cell>
          <cell r="D172" t="str">
            <v>Limpieza e Higiene</v>
          </cell>
          <cell r="E172">
            <v>2030818</v>
          </cell>
          <cell r="F172">
            <v>0</v>
          </cell>
          <cell r="G172">
            <v>166163.66</v>
          </cell>
          <cell r="H172">
            <v>166163.66</v>
          </cell>
          <cell r="I172">
            <v>277380.5</v>
          </cell>
          <cell r="J172">
            <v>166163.66</v>
          </cell>
          <cell r="K172">
            <v>166163.66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3">
          <cell r="C173" t="str">
            <v>2.2.8.6</v>
          </cell>
          <cell r="D173" t="str">
            <v>Servicio de organización de eventos, festividades y actividades de entret.</v>
          </cell>
          <cell r="E173">
            <v>100000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</row>
        <row r="174">
          <cell r="C174" t="str">
            <v>2.2.8.6.01</v>
          </cell>
          <cell r="D174" t="str">
            <v>Eventos generales</v>
          </cell>
          <cell r="E174">
            <v>100000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</row>
        <row r="175">
          <cell r="C175" t="str">
            <v>2.2.8.6.02</v>
          </cell>
          <cell r="D175" t="str">
            <v>Festividades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C176" t="str">
            <v>2.2.8.6.03</v>
          </cell>
          <cell r="D176" t="str">
            <v>Actuaciones deportivas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C177" t="str">
            <v>2.2.8.6.04</v>
          </cell>
          <cell r="D177" t="str">
            <v>Actuaciones artísticas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C178" t="str">
            <v>2.2.8.7</v>
          </cell>
          <cell r="D178" t="str">
            <v>Servicios Tecnicos y Profesionales</v>
          </cell>
          <cell r="E178">
            <v>658000</v>
          </cell>
          <cell r="F178">
            <v>61360</v>
          </cell>
          <cell r="G178">
            <v>14952.8</v>
          </cell>
          <cell r="H178">
            <v>14160</v>
          </cell>
          <cell r="I178">
            <v>307974.69</v>
          </cell>
          <cell r="J178">
            <v>0</v>
          </cell>
          <cell r="K178">
            <v>78222.2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C179" t="str">
            <v>2.2.8.7.01</v>
          </cell>
          <cell r="D179" t="str">
            <v>Servicios de ingenieria, arquitectura, investigaciones y analisis de factibilidad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C180" t="str">
            <v>2.2.8.7.02</v>
          </cell>
          <cell r="D180" t="str">
            <v>Servicios jurídicos</v>
          </cell>
          <cell r="E180">
            <v>250000</v>
          </cell>
          <cell r="F180">
            <v>61360</v>
          </cell>
          <cell r="G180">
            <v>14952.8</v>
          </cell>
          <cell r="H180">
            <v>14160</v>
          </cell>
          <cell r="I180">
            <v>0</v>
          </cell>
          <cell r="J180">
            <v>0</v>
          </cell>
          <cell r="K180">
            <v>45430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C181" t="str">
            <v>2.2.8.7.03</v>
          </cell>
          <cell r="D181" t="str">
            <v>Servicios de contabilidad y auditoría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C182" t="str">
            <v>2.2.8.7.04</v>
          </cell>
          <cell r="D182" t="str">
            <v xml:space="preserve">Servicios de capacitación 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C183" t="str">
            <v>2.2.8.7.05</v>
          </cell>
          <cell r="D183" t="str">
            <v>Servicios de informática y sistemas computarizados</v>
          </cell>
          <cell r="E183">
            <v>308000</v>
          </cell>
          <cell r="F183">
            <v>0</v>
          </cell>
          <cell r="G183">
            <v>0</v>
          </cell>
          <cell r="H183">
            <v>0</v>
          </cell>
          <cell r="I183">
            <v>307974.69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C184" t="str">
            <v>2.2.8.7.06</v>
          </cell>
          <cell r="D184" t="str">
            <v>Otros servicios técnicos profesionales</v>
          </cell>
          <cell r="E184">
            <v>100000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32792.199999999997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</row>
        <row r="185">
          <cell r="C185" t="str">
            <v>2.2.8.8</v>
          </cell>
          <cell r="D185" t="str">
            <v>Impuestos, derechos y tasas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C186" t="str">
            <v>2.2.8.8.01</v>
          </cell>
          <cell r="D186" t="str">
            <v>Impuestos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C187" t="str">
            <v>2.2.8.8.02</v>
          </cell>
          <cell r="D187" t="str">
            <v>Derechos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C188" t="str">
            <v>2.2.8.8.03</v>
          </cell>
          <cell r="D188" t="str">
            <v>Tasas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</row>
        <row r="189">
          <cell r="C189" t="str">
            <v>2.2.8.9</v>
          </cell>
          <cell r="D189" t="str">
            <v>Otros gastos operativos</v>
          </cell>
          <cell r="E189">
            <v>75000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</row>
        <row r="190">
          <cell r="C190" t="str">
            <v>2.2.8.9.04</v>
          </cell>
          <cell r="D190" t="str">
            <v>Otros gastos por indemnizaciones y compensaciones</v>
          </cell>
          <cell r="E190">
            <v>75000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</row>
        <row r="191">
          <cell r="C191" t="str">
            <v>2.2.9</v>
          </cell>
          <cell r="D191" t="str">
            <v>OTRAS CONTRATACIONES DE SERVICIOS</v>
          </cell>
          <cell r="E191">
            <v>1073123</v>
          </cell>
          <cell r="F191">
            <v>0</v>
          </cell>
          <cell r="G191">
            <v>383672</v>
          </cell>
          <cell r="H191">
            <v>215467.99</v>
          </cell>
          <cell r="I191">
            <v>144668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C192" t="str">
            <v>2.2.9.1</v>
          </cell>
          <cell r="D192" t="str">
            <v>Otras contratataciones de servicios</v>
          </cell>
          <cell r="E192">
            <v>275000</v>
          </cell>
          <cell r="F192">
            <v>0</v>
          </cell>
          <cell r="G192">
            <v>0</v>
          </cell>
          <cell r="H192">
            <v>0</v>
          </cell>
          <cell r="I192">
            <v>144668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C193" t="str">
            <v>2.2.9.1.01</v>
          </cell>
          <cell r="D193" t="str">
            <v>Otras contratataciones de servicios</v>
          </cell>
          <cell r="E193">
            <v>275000</v>
          </cell>
          <cell r="F193">
            <v>0</v>
          </cell>
          <cell r="G193">
            <v>0</v>
          </cell>
          <cell r="H193">
            <v>0</v>
          </cell>
          <cell r="I193">
            <v>144668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C194" t="str">
            <v>2.2.9.1.02</v>
          </cell>
          <cell r="D194" t="str">
            <v>Servicios de grabación y transmisión jornadas académicas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C195" t="str">
            <v>2.2.9.2</v>
          </cell>
          <cell r="D195" t="str">
            <v xml:space="preserve">Servicios de Alimentacion </v>
          </cell>
          <cell r="E195">
            <v>798123</v>
          </cell>
          <cell r="F195">
            <v>0</v>
          </cell>
          <cell r="G195">
            <v>383672</v>
          </cell>
          <cell r="H195">
            <v>215467.99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C196" t="str">
            <v>2.2.9.2.01</v>
          </cell>
          <cell r="D196" t="str">
            <v xml:space="preserve">Servicios de alimentación </v>
          </cell>
          <cell r="E196">
            <v>798123</v>
          </cell>
          <cell r="F196">
            <v>0</v>
          </cell>
          <cell r="G196">
            <v>383672</v>
          </cell>
          <cell r="H196">
            <v>215467.99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C197" t="str">
            <v>2.2.9.2.02</v>
          </cell>
          <cell r="D197" t="str">
            <v>Servicios de alimentación escolar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C198" t="str">
            <v>2.2.9.2.03</v>
          </cell>
          <cell r="D198" t="str">
            <v>Servicios de catering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C199">
            <v>2.2999999999999998</v>
          </cell>
          <cell r="D199" t="str">
            <v>MATERIALES Y SUMINISTROS</v>
          </cell>
          <cell r="E199">
            <v>16216352</v>
          </cell>
          <cell r="F199">
            <v>8460</v>
          </cell>
          <cell r="G199">
            <v>178691.96</v>
          </cell>
          <cell r="H199">
            <v>2046198.68</v>
          </cell>
          <cell r="I199">
            <v>577937.06999999995</v>
          </cell>
          <cell r="J199">
            <v>1123013.92</v>
          </cell>
          <cell r="K199">
            <v>1168775.8999999999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C200" t="str">
            <v>2.3.1</v>
          </cell>
          <cell r="D200" t="str">
            <v>ALIMENTOS Y PRODUCTOS AGROFORESTALES</v>
          </cell>
          <cell r="E200">
            <v>673600</v>
          </cell>
          <cell r="F200">
            <v>8460</v>
          </cell>
          <cell r="G200">
            <v>178691.96</v>
          </cell>
          <cell r="H200">
            <v>269101.10000000003</v>
          </cell>
          <cell r="I200">
            <v>0</v>
          </cell>
          <cell r="J200">
            <v>26281.98</v>
          </cell>
          <cell r="K200">
            <v>8335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C201" t="str">
            <v>2.3.1.1</v>
          </cell>
          <cell r="D201" t="str">
            <v>Alimentos y Bebidas para personas</v>
          </cell>
          <cell r="E201">
            <v>660000</v>
          </cell>
          <cell r="F201">
            <v>8460</v>
          </cell>
          <cell r="G201">
            <v>178691.96</v>
          </cell>
          <cell r="H201">
            <v>260992.7</v>
          </cell>
          <cell r="I201">
            <v>0</v>
          </cell>
          <cell r="J201">
            <v>26281.98</v>
          </cell>
          <cell r="K201">
            <v>8335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C202" t="str">
            <v>2.3.1.1.01</v>
          </cell>
          <cell r="D202" t="str">
            <v>Alimentos y Bebidas para personas</v>
          </cell>
          <cell r="E202">
            <v>660000</v>
          </cell>
          <cell r="F202">
            <v>8460</v>
          </cell>
          <cell r="G202">
            <v>178691.96</v>
          </cell>
          <cell r="H202">
            <v>260992.7</v>
          </cell>
          <cell r="I202">
            <v>0</v>
          </cell>
          <cell r="J202">
            <v>26281.98</v>
          </cell>
          <cell r="K202">
            <v>8335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C203" t="str">
            <v>2.3.1.3</v>
          </cell>
          <cell r="D203" t="str">
            <v>Productos agroforestales y pecuarios</v>
          </cell>
          <cell r="E203">
            <v>13600</v>
          </cell>
          <cell r="F203">
            <v>0</v>
          </cell>
          <cell r="G203">
            <v>0</v>
          </cell>
          <cell r="H203">
            <v>8108.4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4">
          <cell r="C204" t="str">
            <v>2.3.1.3.02</v>
          </cell>
          <cell r="D204" t="str">
            <v>Productos agrícolas</v>
          </cell>
          <cell r="E204">
            <v>13600</v>
          </cell>
          <cell r="F204">
            <v>0</v>
          </cell>
          <cell r="G204">
            <v>0</v>
          </cell>
          <cell r="H204">
            <v>8108.4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</row>
        <row r="205">
          <cell r="C205" t="str">
            <v>2.3.1.3.03</v>
          </cell>
          <cell r="D205" t="str">
            <v>Productos forestales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</row>
        <row r="206">
          <cell r="C206" t="str">
            <v>2.3.2</v>
          </cell>
          <cell r="D206" t="str">
            <v>TEXTILES Y VESTUARIOS</v>
          </cell>
          <cell r="E206">
            <v>279008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5320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C207" t="str">
            <v>2.3.2.1</v>
          </cell>
          <cell r="D207" t="str">
            <v>Hilados, fibras y telas</v>
          </cell>
          <cell r="E207">
            <v>25000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C208" t="str">
            <v>2.3.2.1.01</v>
          </cell>
          <cell r="D208" t="str">
            <v>Hilados, fibras y telas</v>
          </cell>
          <cell r="E208">
            <v>25000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C209" t="str">
            <v>2.3.2.2</v>
          </cell>
          <cell r="D209" t="str">
            <v>Acabados textiles</v>
          </cell>
          <cell r="E209">
            <v>156000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5320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C210" t="str">
            <v>2.3.2.2.01</v>
          </cell>
          <cell r="D210" t="str">
            <v>Acabados textiles</v>
          </cell>
          <cell r="E210">
            <v>156000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5320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1">
          <cell r="C211" t="str">
            <v>2.3.2.3</v>
          </cell>
          <cell r="D211" t="str">
            <v>Prendas y accesorios de vestir</v>
          </cell>
          <cell r="E211">
            <v>83308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</row>
        <row r="212">
          <cell r="C212" t="str">
            <v>2.3.2.3.01</v>
          </cell>
          <cell r="D212" t="str">
            <v>Prendas y accesorios de vestir</v>
          </cell>
          <cell r="E212">
            <v>83308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</row>
        <row r="213">
          <cell r="C213" t="str">
            <v>2.3.2.4</v>
          </cell>
          <cell r="D213" t="str">
            <v>Calzados</v>
          </cell>
          <cell r="E213">
            <v>14700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</row>
        <row r="214">
          <cell r="C214" t="str">
            <v>2.3.2.4.01</v>
          </cell>
          <cell r="D214" t="str">
            <v>Calzados</v>
          </cell>
          <cell r="E214">
            <v>14700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</row>
        <row r="215">
          <cell r="C215" t="str">
            <v>2.3.3</v>
          </cell>
          <cell r="D215" t="str">
            <v>PRODUCTOS DE PAPEL , CARTON E IMPRESOS</v>
          </cell>
          <cell r="E215">
            <v>1830000</v>
          </cell>
          <cell r="F215">
            <v>0</v>
          </cell>
          <cell r="G215">
            <v>0</v>
          </cell>
          <cell r="H215">
            <v>642665.72</v>
          </cell>
          <cell r="I215">
            <v>421930.5</v>
          </cell>
          <cell r="J215">
            <v>95849.66</v>
          </cell>
          <cell r="K215">
            <v>76761.399999999994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</row>
        <row r="216">
          <cell r="C216" t="str">
            <v>2.3.3.1</v>
          </cell>
          <cell r="D216" t="str">
            <v>Papel de escritorio</v>
          </cell>
          <cell r="E216">
            <v>17000</v>
          </cell>
          <cell r="F216">
            <v>0</v>
          </cell>
          <cell r="G216">
            <v>0</v>
          </cell>
          <cell r="H216">
            <v>5367.82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</row>
        <row r="217">
          <cell r="C217" t="str">
            <v>2.3.3.1.01</v>
          </cell>
          <cell r="D217" t="str">
            <v>Papel de escritorio</v>
          </cell>
          <cell r="E217">
            <v>17000</v>
          </cell>
          <cell r="F217">
            <v>0</v>
          </cell>
          <cell r="G217">
            <v>0</v>
          </cell>
          <cell r="H217">
            <v>5367.82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</row>
        <row r="218">
          <cell r="C218" t="str">
            <v>2.3.3.2</v>
          </cell>
          <cell r="D218" t="str">
            <v xml:space="preserve">Productos de papel y carton </v>
          </cell>
          <cell r="E218">
            <v>800000</v>
          </cell>
          <cell r="F218">
            <v>0</v>
          </cell>
          <cell r="G218">
            <v>0</v>
          </cell>
          <cell r="H218">
            <v>235844.18</v>
          </cell>
          <cell r="I218">
            <v>59539.5</v>
          </cell>
          <cell r="J218">
            <v>69489.37</v>
          </cell>
          <cell r="K218">
            <v>76761.399999999994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C219" t="str">
            <v>2.3.3.2.01</v>
          </cell>
          <cell r="D219" t="str">
            <v xml:space="preserve">Productos de papel y carton </v>
          </cell>
          <cell r="E219">
            <v>800000</v>
          </cell>
          <cell r="F219">
            <v>0</v>
          </cell>
          <cell r="G219">
            <v>0</v>
          </cell>
          <cell r="H219">
            <v>235844.18</v>
          </cell>
          <cell r="I219">
            <v>59539.5</v>
          </cell>
          <cell r="J219">
            <v>69489.37</v>
          </cell>
          <cell r="K219">
            <v>76761.399999999994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</row>
        <row r="220">
          <cell r="C220" t="str">
            <v>2.3.3.3</v>
          </cell>
          <cell r="D220" t="str">
            <v>Productos de artes gráficas</v>
          </cell>
          <cell r="E220">
            <v>150000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</row>
        <row r="221">
          <cell r="C221" t="str">
            <v>2.3.3.3.01</v>
          </cell>
          <cell r="D221" t="str">
            <v>Productos de artes graficas</v>
          </cell>
          <cell r="E221">
            <v>150000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</row>
        <row r="222">
          <cell r="C222" t="str">
            <v>2.3.3.4</v>
          </cell>
          <cell r="D222" t="str">
            <v>Libros, Revistas y periódicos</v>
          </cell>
          <cell r="E222">
            <v>863000</v>
          </cell>
          <cell r="F222">
            <v>0</v>
          </cell>
          <cell r="G222">
            <v>0</v>
          </cell>
          <cell r="H222">
            <v>401453.72</v>
          </cell>
          <cell r="I222">
            <v>0</v>
          </cell>
          <cell r="J222">
            <v>26360.29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C223" t="str">
            <v>2.3.3.4.01</v>
          </cell>
          <cell r="D223" t="str">
            <v>Libros, Revistas y periódicos</v>
          </cell>
          <cell r="E223">
            <v>863000</v>
          </cell>
          <cell r="F223">
            <v>0</v>
          </cell>
          <cell r="G223">
            <v>0</v>
          </cell>
          <cell r="H223">
            <v>401453.72</v>
          </cell>
          <cell r="I223">
            <v>0</v>
          </cell>
          <cell r="J223">
            <v>26360.29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C224" t="str">
            <v>2.3.3.5</v>
          </cell>
          <cell r="D224" t="str">
            <v>Textos de enseñanza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362391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</row>
        <row r="225">
          <cell r="C225" t="str">
            <v>2.3.3.5.01</v>
          </cell>
          <cell r="D225" t="str">
            <v>Textos de enseñanza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362391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</row>
        <row r="226">
          <cell r="C226" t="str">
            <v xml:space="preserve">2.3.4 </v>
          </cell>
          <cell r="D226" t="str">
            <v>PRODUCTOS FARMACEUTICOS</v>
          </cell>
          <cell r="E226">
            <v>110000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18970.740000000002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</row>
        <row r="227">
          <cell r="C227" t="str">
            <v>2.3.4.1</v>
          </cell>
          <cell r="D227" t="str">
            <v>Productos medicinales para uso humano</v>
          </cell>
          <cell r="E227">
            <v>110000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18970.740000000002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C228" t="str">
            <v>2.3.4.1.01</v>
          </cell>
          <cell r="D228" t="str">
            <v>Productos medicinales para uso humano</v>
          </cell>
          <cell r="E228">
            <v>110000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18970.740000000002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</row>
        <row r="229">
          <cell r="C229" t="str">
            <v>2.3.5</v>
          </cell>
          <cell r="D229" t="str">
            <v>PRODUCTOS DE CUERO, CAUCHO Y PLASTICOS</v>
          </cell>
          <cell r="E229">
            <v>6000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</row>
        <row r="230">
          <cell r="C230" t="str">
            <v>2.3.5.1</v>
          </cell>
          <cell r="D230" t="str">
            <v>Productos de Cueros y Pieles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</row>
        <row r="231">
          <cell r="C231" t="str">
            <v>2.3.5.1.01</v>
          </cell>
          <cell r="D231" t="str">
            <v>Productos de cueros y pieles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</row>
        <row r="232">
          <cell r="C232" t="str">
            <v>2.3.5.2</v>
          </cell>
          <cell r="D232" t="str">
            <v>Productos de cuero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</row>
        <row r="233">
          <cell r="C233" t="str">
            <v>2.3.5.2.01</v>
          </cell>
          <cell r="D233" t="str">
            <v>Productos de cuero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C234" t="str">
            <v>2.3.5.3</v>
          </cell>
          <cell r="D234" t="str">
            <v>Llantas y neumáticos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C235" t="str">
            <v>2.3.5.3.01</v>
          </cell>
          <cell r="D235" t="str">
            <v>Llantas y neumáticos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C236" t="str">
            <v>2.3.5.4</v>
          </cell>
          <cell r="D236" t="str">
            <v>Artículos de caucho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C237" t="str">
            <v>2.3.5.4.01</v>
          </cell>
          <cell r="D237" t="str">
            <v>Artículos de caucho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C238" t="str">
            <v>2.3.5.5</v>
          </cell>
          <cell r="D238" t="str">
            <v>Articulos de plásticos</v>
          </cell>
          <cell r="E238">
            <v>6000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C239" t="str">
            <v>2.3.5.5.01</v>
          </cell>
          <cell r="D239" t="str">
            <v>Articulos de plásticos</v>
          </cell>
          <cell r="E239">
            <v>6000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C240" t="str">
            <v>2.3.6</v>
          </cell>
          <cell r="D240" t="str">
            <v>PRODUCTOS DE MINERALES, METALICOS Y NO METALICOS</v>
          </cell>
          <cell r="E240">
            <v>487600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16000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</row>
        <row r="241">
          <cell r="C241" t="str">
            <v>2.3.6.1</v>
          </cell>
          <cell r="D241" t="str">
            <v>Productos de cemento, cal, asbesto, yeso y arcilla</v>
          </cell>
          <cell r="E241">
            <v>7600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</row>
        <row r="242">
          <cell r="C242" t="str">
            <v>2.3.6.1.01</v>
          </cell>
          <cell r="D242" t="str">
            <v>Productos de cemento</v>
          </cell>
          <cell r="E242">
            <v>7000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</row>
        <row r="243">
          <cell r="C243" t="str">
            <v>2.3.6.1.02</v>
          </cell>
          <cell r="D243" t="str">
            <v>Productos de cal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C244" t="str">
            <v>2.3.6.1.03</v>
          </cell>
          <cell r="D244" t="str">
            <v>Productos de asbestos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C245" t="str">
            <v>2.3.6.1.04</v>
          </cell>
          <cell r="D245" t="str">
            <v>Productos de yeso</v>
          </cell>
          <cell r="E245">
            <v>600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C246" t="str">
            <v>2.3.6.1.05</v>
          </cell>
          <cell r="D246" t="str">
            <v>Productos de arcilla y derivados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C247" t="str">
            <v>2.3.6.2</v>
          </cell>
          <cell r="D247" t="str">
            <v>Productos de vidrio, loza y porcelana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</row>
        <row r="248">
          <cell r="C248" t="str">
            <v>2.3.6.2.01</v>
          </cell>
          <cell r="D248" t="str">
            <v>Productos de vidrio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C249" t="str">
            <v>2.3.6.2.02</v>
          </cell>
          <cell r="D249" t="str">
            <v>Productos de loza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C250" t="str">
            <v>2.3.6.2.03</v>
          </cell>
          <cell r="D250" t="str">
            <v>Productos de porcelana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C251" t="str">
            <v>2.3.6.3</v>
          </cell>
          <cell r="D251" t="str">
            <v>Productos metalicos y sus derivados</v>
          </cell>
          <cell r="E251">
            <v>480000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16000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</row>
        <row r="252">
          <cell r="C252" t="str">
            <v>2.3.6.3.04</v>
          </cell>
          <cell r="D252" t="str">
            <v>Herramientas menores</v>
          </cell>
          <cell r="E252">
            <v>190000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</row>
        <row r="253">
          <cell r="C253" t="str">
            <v>2.3.6.3.06</v>
          </cell>
          <cell r="D253" t="str">
            <v>Productos metálicos</v>
          </cell>
          <cell r="E253">
            <v>290000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16000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</row>
        <row r="254">
          <cell r="C254" t="str">
            <v>2.3.7</v>
          </cell>
          <cell r="D254" t="str">
            <v>COMBUSTIBLE, LUBRICANTES, PRODUCTOS QUIMICOS Y CONEXOS</v>
          </cell>
          <cell r="E254">
            <v>6150200</v>
          </cell>
          <cell r="F254">
            <v>0</v>
          </cell>
          <cell r="G254">
            <v>0</v>
          </cell>
          <cell r="H254">
            <v>35202.44</v>
          </cell>
          <cell r="I254">
            <v>34666.589999999997</v>
          </cell>
          <cell r="J254">
            <v>796654.84</v>
          </cell>
          <cell r="K254">
            <v>244318.82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C255" t="str">
            <v>2.3.7.1</v>
          </cell>
          <cell r="D255" t="str">
            <v>Combustibles y Lubricantes</v>
          </cell>
          <cell r="E255">
            <v>4151200</v>
          </cell>
          <cell r="F255">
            <v>0</v>
          </cell>
          <cell r="G255">
            <v>0</v>
          </cell>
          <cell r="H255">
            <v>34482.400000000001</v>
          </cell>
          <cell r="I255">
            <v>20664</v>
          </cell>
          <cell r="J255">
            <v>11070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</row>
        <row r="256">
          <cell r="C256" t="str">
            <v>2.3.7.1.01</v>
          </cell>
          <cell r="D256" t="str">
            <v>Gasolina</v>
          </cell>
          <cell r="E256">
            <v>2585600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</row>
        <row r="257">
          <cell r="C257" t="str">
            <v>2.3.7.1.02</v>
          </cell>
          <cell r="D257" t="str">
            <v>Gasoil</v>
          </cell>
          <cell r="E257">
            <v>1060000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</row>
        <row r="258">
          <cell r="C258" t="str">
            <v>2.3.7.1.04</v>
          </cell>
          <cell r="D258" t="str">
            <v>Gas GLP</v>
          </cell>
          <cell r="E258">
            <v>500000</v>
          </cell>
          <cell r="F258">
            <v>0</v>
          </cell>
          <cell r="G258">
            <v>0</v>
          </cell>
          <cell r="H258">
            <v>30258</v>
          </cell>
          <cell r="I258">
            <v>20664</v>
          </cell>
          <cell r="J258">
            <v>11070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C259" t="str">
            <v>2.3.7.1.05</v>
          </cell>
          <cell r="D259" t="str">
            <v>Aceites y Grasas</v>
          </cell>
          <cell r="E259">
            <v>5600</v>
          </cell>
          <cell r="F259">
            <v>0</v>
          </cell>
          <cell r="G259">
            <v>0</v>
          </cell>
          <cell r="H259">
            <v>4224.3999999999996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C260" t="str">
            <v>2.3.7.1.06</v>
          </cell>
          <cell r="D260" t="str">
            <v>Lubricantes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</row>
        <row r="261">
          <cell r="C261" t="str">
            <v>2.3.7.1.07</v>
          </cell>
          <cell r="D261" t="str">
            <v>Gas natural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</row>
        <row r="262">
          <cell r="C262" t="str">
            <v>2.3.7.1.99</v>
          </cell>
          <cell r="D262" t="str">
            <v>Otros combustibles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</row>
        <row r="263">
          <cell r="C263" t="str">
            <v>2.3.7.2</v>
          </cell>
          <cell r="D263" t="str">
            <v xml:space="preserve"> Productos Químicos y Conexos</v>
          </cell>
          <cell r="E263">
            <v>1999000</v>
          </cell>
          <cell r="F263">
            <v>0</v>
          </cell>
          <cell r="G263">
            <v>0</v>
          </cell>
          <cell r="H263">
            <v>720.04</v>
          </cell>
          <cell r="I263">
            <v>14002.59</v>
          </cell>
          <cell r="J263">
            <v>785584.84</v>
          </cell>
          <cell r="K263">
            <v>244318.82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C264" t="str">
            <v>2.3.7.2.01</v>
          </cell>
          <cell r="D264" t="str">
            <v>Productos explosivos y pirotecnia</v>
          </cell>
          <cell r="E264">
            <v>6000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</row>
        <row r="265">
          <cell r="C265" t="str">
            <v>2.3.7.2.02</v>
          </cell>
          <cell r="D265" t="str">
            <v>Productos fotoquínicos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C266" t="str">
            <v>2.3.7.2.03</v>
          </cell>
          <cell r="D266" t="str">
            <v>Productos quimicos de uso personal y de laboratorios</v>
          </cell>
          <cell r="E266">
            <v>70000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11814.75</v>
          </cell>
          <cell r="K266">
            <v>14100.82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</row>
        <row r="267">
          <cell r="C267" t="str">
            <v>2.3.7.2.04</v>
          </cell>
          <cell r="D267" t="str">
            <v>Abonos y fertilizantes</v>
          </cell>
          <cell r="E267">
            <v>10000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</row>
        <row r="268">
          <cell r="C268" t="str">
            <v>2.3.7.2.05</v>
          </cell>
          <cell r="D268" t="str">
            <v>Insecticidas, fumigantes y otros</v>
          </cell>
          <cell r="E268">
            <v>35000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4095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</row>
        <row r="269">
          <cell r="C269" t="str">
            <v>2.3.7.2.06</v>
          </cell>
          <cell r="D269" t="str">
            <v>Pinturas, lacas, barnices, diluyentes y absorbentes para pinturas</v>
          </cell>
          <cell r="E269">
            <v>1818000</v>
          </cell>
          <cell r="F269">
            <v>0</v>
          </cell>
          <cell r="G269">
            <v>0</v>
          </cell>
          <cell r="H269">
            <v>0</v>
          </cell>
          <cell r="I269">
            <v>1577.19</v>
          </cell>
          <cell r="J269">
            <v>772546.1</v>
          </cell>
          <cell r="K269">
            <v>219066.6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C270" t="str">
            <v>2.3.7.2.07</v>
          </cell>
          <cell r="D270" t="str">
            <v>Productos químicos para saneamiento de las aguas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</row>
        <row r="271">
          <cell r="C271" t="str">
            <v>2.3.7.2.99</v>
          </cell>
          <cell r="D271" t="str">
            <v>Otros productos quimicos y conexos</v>
          </cell>
          <cell r="E271">
            <v>60000</v>
          </cell>
          <cell r="F271">
            <v>0</v>
          </cell>
          <cell r="G271">
            <v>0</v>
          </cell>
          <cell r="H271">
            <v>720.04</v>
          </cell>
          <cell r="I271">
            <v>12425.4</v>
          </cell>
          <cell r="J271">
            <v>1223.99</v>
          </cell>
          <cell r="K271">
            <v>7056.4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</row>
        <row r="272">
          <cell r="C272" t="str">
            <v>2.3.9</v>
          </cell>
          <cell r="D272" t="str">
            <v>PRODUCTOS Y UTILES VARIOS</v>
          </cell>
          <cell r="E272">
            <v>6679944</v>
          </cell>
          <cell r="F272">
            <v>0</v>
          </cell>
          <cell r="G272">
            <v>0</v>
          </cell>
          <cell r="H272">
            <v>1099229.42</v>
          </cell>
          <cell r="I272">
            <v>121339.98</v>
          </cell>
          <cell r="J272">
            <v>204227.44</v>
          </cell>
          <cell r="K272">
            <v>799069.94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</row>
        <row r="273">
          <cell r="C273" t="str">
            <v>2.3.9.1</v>
          </cell>
          <cell r="D273" t="str">
            <v xml:space="preserve">Material para limpieza </v>
          </cell>
          <cell r="E273">
            <v>980000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63269.83</v>
          </cell>
          <cell r="K273">
            <v>278408.02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</row>
        <row r="274">
          <cell r="C274" t="str">
            <v>2.3.9.1.01</v>
          </cell>
          <cell r="D274" t="str">
            <v>Material para limpieza e higiene</v>
          </cell>
          <cell r="E274">
            <v>900000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26842.400000000001</v>
          </cell>
          <cell r="K274">
            <v>275374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</row>
        <row r="275">
          <cell r="C275" t="str">
            <v>2.3.9.1.02</v>
          </cell>
          <cell r="D275" t="str">
            <v>Material para limpieza e higiene personal</v>
          </cell>
          <cell r="E275">
            <v>80000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36427.43</v>
          </cell>
          <cell r="K275">
            <v>3034.02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C276" t="str">
            <v>2.3.9.2</v>
          </cell>
          <cell r="D276" t="str">
            <v>Utiles y materiales de escritorio, oficina, informática, escolares y de enseñanza</v>
          </cell>
          <cell r="E276">
            <v>901000</v>
          </cell>
          <cell r="F276">
            <v>0</v>
          </cell>
          <cell r="G276">
            <v>0</v>
          </cell>
          <cell r="H276">
            <v>171895.03</v>
          </cell>
          <cell r="I276">
            <v>26054.98</v>
          </cell>
          <cell r="J276">
            <v>5664</v>
          </cell>
          <cell r="K276">
            <v>137390.38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C277" t="str">
            <v>2.3.9.2.01</v>
          </cell>
          <cell r="D277" t="str">
            <v>Utiles y materiales de escritorio, oficina e informática</v>
          </cell>
          <cell r="E277">
            <v>851000</v>
          </cell>
          <cell r="F277">
            <v>0</v>
          </cell>
          <cell r="G277">
            <v>0</v>
          </cell>
          <cell r="H277">
            <v>170833.03</v>
          </cell>
          <cell r="I277">
            <v>26054.98</v>
          </cell>
          <cell r="J277">
            <v>5664</v>
          </cell>
          <cell r="K277">
            <v>137390.38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</row>
        <row r="278">
          <cell r="C278" t="str">
            <v>2.3.9.2.02</v>
          </cell>
          <cell r="D278" t="str">
            <v>Utiles y materiales escolares y de enseñanzas</v>
          </cell>
          <cell r="E278">
            <v>50000</v>
          </cell>
          <cell r="F278">
            <v>0</v>
          </cell>
          <cell r="G278">
            <v>0</v>
          </cell>
          <cell r="H278">
            <v>1062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</row>
        <row r="279">
          <cell r="C279" t="str">
            <v>2.3.9.3</v>
          </cell>
          <cell r="D279" t="str">
            <v>Utiles menores médico quirúrgico y de laboratorio</v>
          </cell>
          <cell r="E279">
            <v>66000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1486.8</v>
          </cell>
          <cell r="K279">
            <v>34255.300000000003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C280" t="str">
            <v>2.3.9.3.01</v>
          </cell>
          <cell r="D280" t="str">
            <v>Utiles menores medico quirúrgico y de laboratorio</v>
          </cell>
          <cell r="E280">
            <v>66000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1486.8</v>
          </cell>
          <cell r="K280">
            <v>34255.300000000003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C281" t="str">
            <v>2.3.9.4</v>
          </cell>
          <cell r="D281" t="str">
            <v>Utiles destinados a actividades deportivas, culturales y recreativas</v>
          </cell>
          <cell r="E281">
            <v>25000</v>
          </cell>
          <cell r="F281">
            <v>0</v>
          </cell>
          <cell r="G281">
            <v>0</v>
          </cell>
          <cell r="H281">
            <v>1180</v>
          </cell>
          <cell r="I281">
            <v>2655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</row>
        <row r="282">
          <cell r="C282" t="str">
            <v>2.3.9.4.01</v>
          </cell>
          <cell r="D282" t="str">
            <v>Utiles destinados a actividades deportivas, culturales y recreativas</v>
          </cell>
          <cell r="E282">
            <v>25000</v>
          </cell>
          <cell r="F282">
            <v>0</v>
          </cell>
          <cell r="G282">
            <v>0</v>
          </cell>
          <cell r="H282">
            <v>1180</v>
          </cell>
          <cell r="I282">
            <v>2655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</row>
        <row r="283">
          <cell r="C283" t="str">
            <v>2.3.9.5</v>
          </cell>
          <cell r="D283" t="str">
            <v>Utiles de cocina y comedor</v>
          </cell>
          <cell r="E283">
            <v>500000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97807.13</v>
          </cell>
          <cell r="K283">
            <v>286045.75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C284" t="str">
            <v>2.3.9.5.01</v>
          </cell>
          <cell r="D284" t="str">
            <v>Utiles de cocina y comedor</v>
          </cell>
          <cell r="E284">
            <v>500000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97807.13</v>
          </cell>
          <cell r="K284">
            <v>286045.75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C285" t="str">
            <v>2.3.9.6</v>
          </cell>
          <cell r="D285" t="str">
            <v>Productos eléctricos y afines</v>
          </cell>
          <cell r="E285">
            <v>2637944</v>
          </cell>
          <cell r="F285">
            <v>0</v>
          </cell>
          <cell r="G285">
            <v>0</v>
          </cell>
          <cell r="H285">
            <v>891136</v>
          </cell>
          <cell r="I285">
            <v>0</v>
          </cell>
          <cell r="J285">
            <v>0</v>
          </cell>
          <cell r="K285">
            <v>3944.64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C286" t="str">
            <v>2.3.9.6.01</v>
          </cell>
          <cell r="D286" t="str">
            <v>Productos electricos y afines</v>
          </cell>
          <cell r="E286">
            <v>2637944</v>
          </cell>
          <cell r="F286">
            <v>0</v>
          </cell>
          <cell r="G286">
            <v>0</v>
          </cell>
          <cell r="H286">
            <v>891136</v>
          </cell>
          <cell r="I286">
            <v>0</v>
          </cell>
          <cell r="J286">
            <v>0</v>
          </cell>
          <cell r="K286">
            <v>3944.64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C287" t="str">
            <v>2.3.9.7</v>
          </cell>
          <cell r="D287" t="str">
            <v>Productos y Utiles Veterinarios</v>
          </cell>
          <cell r="E287">
            <v>30000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944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</row>
        <row r="288">
          <cell r="C288" t="str">
            <v>2.3.9.7.01</v>
          </cell>
          <cell r="D288" t="str">
            <v>Productos y útiles veterinarios</v>
          </cell>
          <cell r="E288">
            <v>30000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944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C289" t="str">
            <v>2.3.9.8</v>
          </cell>
          <cell r="D289" t="str">
            <v>Respuestos y accesorios menores</v>
          </cell>
          <cell r="E289">
            <v>275000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51718.11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</row>
        <row r="290">
          <cell r="C290" t="str">
            <v>2.3.9.8.01</v>
          </cell>
          <cell r="D290" t="str">
            <v>Repuestos</v>
          </cell>
          <cell r="E290">
            <v>55000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C291" t="str">
            <v>2.3.9.8.02</v>
          </cell>
          <cell r="D291" t="str">
            <v>Accesorios</v>
          </cell>
          <cell r="E291">
            <v>220000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51718.11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</row>
        <row r="292">
          <cell r="C292" t="str">
            <v>2.3.9.9</v>
          </cell>
          <cell r="D292" t="str">
            <v>Productos y utiles no identificados procedentemente</v>
          </cell>
          <cell r="E292">
            <v>1265000</v>
          </cell>
          <cell r="F292">
            <v>0</v>
          </cell>
          <cell r="G292">
            <v>0</v>
          </cell>
          <cell r="H292">
            <v>35018.39</v>
          </cell>
          <cell r="I292">
            <v>92630</v>
          </cell>
          <cell r="J292">
            <v>35999.68</v>
          </cell>
          <cell r="K292">
            <v>6363.74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C293" t="str">
            <v>2.3.9.9.01</v>
          </cell>
          <cell r="D293" t="str">
            <v>Productos y útiles varios n.i.p</v>
          </cell>
          <cell r="E293">
            <v>25000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C294" t="str">
            <v>2.3.9.9.02</v>
          </cell>
          <cell r="D294" t="str">
            <v>Bonos para utiles diversos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C295" t="str">
            <v>2.3.9.9.03</v>
          </cell>
          <cell r="D295" t="str">
            <v>Bonos para asistencia social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C296" t="str">
            <v>2.3.9.9.04</v>
          </cell>
          <cell r="D296" t="str">
            <v>Productos y Utiles de defensa y seguridad</v>
          </cell>
          <cell r="E296">
            <v>320000</v>
          </cell>
          <cell r="F296">
            <v>0</v>
          </cell>
          <cell r="G296">
            <v>0</v>
          </cell>
          <cell r="H296">
            <v>23418.99</v>
          </cell>
          <cell r="I296">
            <v>89090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</row>
        <row r="297">
          <cell r="C297" t="str">
            <v>2.3.9.9.05</v>
          </cell>
          <cell r="D297" t="str">
            <v>Productos y Utiles Diversos</v>
          </cell>
          <cell r="E297">
            <v>920000</v>
          </cell>
          <cell r="F297">
            <v>0</v>
          </cell>
          <cell r="G297">
            <v>0</v>
          </cell>
          <cell r="H297">
            <v>11599.4</v>
          </cell>
          <cell r="I297">
            <v>3540</v>
          </cell>
          <cell r="J297">
            <v>35999.68</v>
          </cell>
          <cell r="K297">
            <v>6363.74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</row>
        <row r="298">
          <cell r="C298">
            <v>2.4</v>
          </cell>
          <cell r="D298" t="str">
            <v>TRANSFERENCIAS CORRIENTES</v>
          </cell>
          <cell r="E298">
            <v>0</v>
          </cell>
          <cell r="F298">
            <v>0</v>
          </cell>
          <cell r="G298">
            <v>408911.74</v>
          </cell>
          <cell r="H298">
            <v>-408911.74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</row>
        <row r="299">
          <cell r="C299" t="str">
            <v>2.4.1</v>
          </cell>
          <cell r="D299" t="str">
            <v>TRANSFERENCIAS CORRIENTES AL SECTOR PRIVADO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C300" t="str">
            <v>2.4.1.1</v>
          </cell>
          <cell r="D300" t="str">
            <v>Prestaciones a la seguridad social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C301" t="str">
            <v>2.4.1.1.01</v>
          </cell>
          <cell r="D301" t="str">
            <v>Pensiones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C302" t="str">
            <v>2.4.1.1.02</v>
          </cell>
          <cell r="D302" t="str">
            <v>Jubilaciones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C303" t="str">
            <v>2.4.1.1.03</v>
          </cell>
          <cell r="D303" t="str">
            <v>Indemnización laboral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C304" t="str">
            <v>2.4.1.1.04</v>
          </cell>
          <cell r="D304" t="str">
            <v>Nuevas pensiones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C305" t="str">
            <v>2.4.1.1.05</v>
          </cell>
          <cell r="D305" t="str">
            <v>Pensiones a personal policial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C306" t="str">
            <v>2.4.1.1.06</v>
          </cell>
          <cell r="D306" t="str">
            <v>Pensiones para choferes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C307" t="str">
            <v>2.4.1.1.07</v>
          </cell>
          <cell r="D307" t="str">
            <v>Pensiones Solidarias de Régimen Subsidiado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</row>
        <row r="308">
          <cell r="C308" t="str">
            <v>2.4.1.2</v>
          </cell>
          <cell r="D308" t="str">
            <v>Ayuda y donacion a personas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</row>
        <row r="309">
          <cell r="C309" t="str">
            <v>2.4.1.2.01</v>
          </cell>
          <cell r="D309" t="str">
            <v>Ayuda y donaciones programadas a hogares y personas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C310" t="str">
            <v>2.4.1.2.02</v>
          </cell>
          <cell r="D310" t="str">
            <v>Ayuda y donaciones ocasionales a hogares y personas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C311" t="str">
            <v>2.4.1.5</v>
          </cell>
          <cell r="D311" t="str">
            <v>Transferencias corrientes del sector privado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C312" t="str">
            <v>2.4.1.5.01</v>
          </cell>
          <cell r="D312" t="str">
            <v>Transferencias corrientes del sector privado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</row>
        <row r="313">
          <cell r="C313" t="str">
            <v>2.4.1.6</v>
          </cell>
          <cell r="D313" t="str">
            <v>Transferencias corrientes ocasionales a asociaciones sin fines de lucro y partidos políticos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</row>
        <row r="314">
          <cell r="C314" t="str">
            <v>2.4.1.6.01</v>
          </cell>
          <cell r="D314" t="str">
            <v>Transferencias corrientes programadas a asociaciones sin fines de lucro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</row>
        <row r="315">
          <cell r="C315" t="str">
            <v>2.4.1.6.04</v>
          </cell>
          <cell r="D315" t="str">
            <v>Transferencias para investigación, innovación, fomento y desarrollo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</row>
        <row r="316">
          <cell r="C316" t="str">
            <v>2.4.1.6.05</v>
          </cell>
          <cell r="D316" t="str">
            <v>Transferencias corrientes ocasionales a asociaciones sin fines de lucro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</row>
        <row r="317">
          <cell r="C317" t="str">
            <v>2.4.7</v>
          </cell>
          <cell r="D317" t="str">
            <v>TRANSFERENCIAS CORRIENTES AL SECTOR EXTERNO</v>
          </cell>
          <cell r="E317">
            <v>0</v>
          </cell>
          <cell r="F317">
            <v>0</v>
          </cell>
          <cell r="G317">
            <v>408911.74</v>
          </cell>
          <cell r="H317">
            <v>-408911.74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</row>
        <row r="318">
          <cell r="C318" t="str">
            <v>2.4.7.2</v>
          </cell>
          <cell r="D318" t="str">
            <v>Transferencia corrientes a organismos internacionales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C319" t="str">
            <v>2.4.7.2.01</v>
          </cell>
          <cell r="D319" t="str">
            <v>Transferencia corrientes a organismos internacionales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C320" t="str">
            <v>2.4.7.3</v>
          </cell>
          <cell r="D320" t="str">
            <v>Transferencias corrientes al sector privado externo</v>
          </cell>
          <cell r="E320">
            <v>0</v>
          </cell>
          <cell r="F320">
            <v>0</v>
          </cell>
          <cell r="G320">
            <v>408911.74</v>
          </cell>
          <cell r="H320">
            <v>-408911.74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C321" t="str">
            <v>2.4.7.3.01</v>
          </cell>
          <cell r="D321" t="str">
            <v>Transferencias corrientes al sector privado externo</v>
          </cell>
          <cell r="E321">
            <v>0</v>
          </cell>
          <cell r="F321">
            <v>0</v>
          </cell>
          <cell r="G321">
            <v>408911.74</v>
          </cell>
          <cell r="H321">
            <v>-408911.74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</row>
        <row r="322">
          <cell r="C322">
            <v>2.6</v>
          </cell>
          <cell r="D322" t="str">
            <v>BIENES , MUEBLES, INMUEBLES E INTANGIBLES</v>
          </cell>
          <cell r="E322">
            <v>3641553</v>
          </cell>
          <cell r="F322">
            <v>0</v>
          </cell>
          <cell r="G322">
            <v>0</v>
          </cell>
          <cell r="H322">
            <v>42500.04</v>
          </cell>
          <cell r="I322">
            <v>0</v>
          </cell>
          <cell r="J322">
            <v>1447690.3399999999</v>
          </cell>
          <cell r="K322">
            <v>3476015.8600000003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</row>
        <row r="323">
          <cell r="C323" t="str">
            <v>2.6.1</v>
          </cell>
          <cell r="D323" t="str">
            <v>MOBILIARIO Y EQUIPO</v>
          </cell>
          <cell r="E323">
            <v>423396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405319.99</v>
          </cell>
          <cell r="K323">
            <v>2990492.6500000004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</row>
        <row r="324">
          <cell r="C324" t="str">
            <v>2.6.1.1</v>
          </cell>
          <cell r="D324" t="str">
            <v>Muebles y equipos de oficina y estanderia</v>
          </cell>
          <cell r="E324">
            <v>15000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C325" t="str">
            <v>2.6.1.1.01</v>
          </cell>
          <cell r="D325" t="str">
            <v>Muebles y equipos de oficina y estanderia</v>
          </cell>
          <cell r="E325">
            <v>15000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C326" t="str">
            <v>2.6.1.2</v>
          </cell>
          <cell r="D326" t="str">
            <v>Muebles de alojamiento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C327" t="str">
            <v>2.6.1.2.01</v>
          </cell>
          <cell r="D327" t="str">
            <v>Muebles de alojamiento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C328" t="str">
            <v>2.6.1.3</v>
          </cell>
          <cell r="D328" t="str">
            <v>Equipos de tecnologia de la información y comunicación</v>
          </cell>
          <cell r="E328">
            <v>10000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405319.99</v>
          </cell>
          <cell r="K328">
            <v>2691253.18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C329" t="str">
            <v>2.6.1.3.01</v>
          </cell>
          <cell r="D329" t="str">
            <v>Equipos de tecnologia de la información y comunicación</v>
          </cell>
          <cell r="E329">
            <v>10000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405319.99</v>
          </cell>
          <cell r="K329">
            <v>2691253.18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C330" t="str">
            <v>2.6.1.4</v>
          </cell>
          <cell r="D330" t="str">
            <v>Electrodomésticos</v>
          </cell>
          <cell r="E330">
            <v>346000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299239.46999999997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C331" t="str">
            <v>2.6.1.4.01</v>
          </cell>
          <cell r="D331" t="str">
            <v>Electrodomésticos</v>
          </cell>
          <cell r="E331">
            <v>346000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299239.46999999997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</row>
        <row r="332">
          <cell r="C332" t="str">
            <v>2.6.1.9</v>
          </cell>
          <cell r="D332" t="str">
            <v>Otros Mobiliarios y Equipos no Identificados Precedentemente</v>
          </cell>
          <cell r="E332">
            <v>52396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C333" t="str">
            <v>2.6.1.9.01</v>
          </cell>
          <cell r="D333" t="str">
            <v>Otros Mobiliarios y Equipos no Identificados Precedentemente</v>
          </cell>
          <cell r="E333">
            <v>52396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C334" t="str">
            <v>2.6.2</v>
          </cell>
          <cell r="D334" t="str">
            <v>MOBILIARIO Y EQUIPO AUDIOVISUAL, RECREATIVO Y EDUCACIONAL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96023.92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C335" t="str">
            <v>2.6.2.1</v>
          </cell>
          <cell r="D335" t="str">
            <v>Equipos y aparatos audiovisuales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64773.98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C336" t="str">
            <v>2.6.2.1.01</v>
          </cell>
          <cell r="D336" t="str">
            <v>Equipos y aparatos audiovisuales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64773.98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C337" t="str">
            <v>2.6.2.2</v>
          </cell>
          <cell r="D337" t="str">
            <v>Aparatos deportivos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</row>
        <row r="338">
          <cell r="C338" t="str">
            <v>2.6.2.2.01</v>
          </cell>
          <cell r="D338" t="str">
            <v>Aparatos deportivos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</row>
        <row r="339">
          <cell r="C339" t="str">
            <v>2.6.2.3</v>
          </cell>
          <cell r="D339" t="str">
            <v>Cámaras fotograficas y de video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31249.94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</row>
        <row r="340">
          <cell r="C340" t="str">
            <v>2.6.2.3.01</v>
          </cell>
          <cell r="D340" t="str">
            <v>Cámaras fotograficas y de video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31249.94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</row>
        <row r="341">
          <cell r="C341" t="str">
            <v>2.6.2.4</v>
          </cell>
          <cell r="D341" t="str">
            <v>Mobiliario y equipo educacional y recreativo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</row>
        <row r="342">
          <cell r="C342" t="str">
            <v>2.6.2.4.01</v>
          </cell>
          <cell r="D342" t="str">
            <v>Mobiliario y equipo educacional y recreativo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</row>
        <row r="343">
          <cell r="C343" t="str">
            <v>2.6.3</v>
          </cell>
          <cell r="D343" t="str">
            <v xml:space="preserve">EQUIPO E INSTRUMENTAL, CIENTIFICO Y LABORATORIO </v>
          </cell>
          <cell r="E343">
            <v>90000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C344" t="str">
            <v>2.6.3.1</v>
          </cell>
          <cell r="D344" t="str">
            <v>Equipo médico y de laboratorio</v>
          </cell>
          <cell r="E344">
            <v>90000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C345" t="str">
            <v>2.6.3.1.01</v>
          </cell>
          <cell r="D345" t="str">
            <v>Equipo médico y de laboratorio</v>
          </cell>
          <cell r="E345">
            <v>90000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C346" t="str">
            <v>2.6.3.2</v>
          </cell>
          <cell r="D346" t="str">
            <v>Instrumental medico y de laboratio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C347" t="str">
            <v>2.6.3.2.01</v>
          </cell>
          <cell r="D347" t="str">
            <v>Instrumental medico y de laboratio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</row>
        <row r="348">
          <cell r="C348" t="str">
            <v>2.6.4</v>
          </cell>
          <cell r="D348" t="str">
            <v>VEHICULOS Y EQUIPO DE TRANSPORTE, TRACCION Y ELEVACION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</row>
        <row r="349">
          <cell r="C349" t="str">
            <v>2.6.4.1</v>
          </cell>
          <cell r="D349" t="str">
            <v>Automóviles y Camiones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</row>
        <row r="350">
          <cell r="C350" t="str">
            <v>2.6.4.1.01</v>
          </cell>
          <cell r="D350" t="str">
            <v>Automóviles y Camiones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</row>
        <row r="351">
          <cell r="C351" t="str">
            <v>2.6.4.8</v>
          </cell>
          <cell r="D351" t="str">
            <v>Otros equipos de transporte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</row>
        <row r="352">
          <cell r="C352" t="str">
            <v>2.6.4.8.01</v>
          </cell>
          <cell r="D352" t="str">
            <v>Otros equipos de transporte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</row>
        <row r="353">
          <cell r="C353" t="str">
            <v>2.6.5</v>
          </cell>
          <cell r="D353" t="str">
            <v>MAQUINARIA, OTROS EQUIPOS Y HERRAMIENTAS</v>
          </cell>
          <cell r="E353">
            <v>2107404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946346.42999999993</v>
          </cell>
          <cell r="K353">
            <v>485523.21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</row>
        <row r="354">
          <cell r="C354" t="str">
            <v>2.6.5.1</v>
          </cell>
          <cell r="D354" t="str">
            <v>Maquinaria y Equipos Agropecuario</v>
          </cell>
          <cell r="E354">
            <v>24000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C355" t="str">
            <v>2.6.5.1.01</v>
          </cell>
          <cell r="D355" t="str">
            <v>Maquinaria y Equipos Agropecuario</v>
          </cell>
          <cell r="E355">
            <v>24000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C356" t="str">
            <v>2.6.5.2</v>
          </cell>
          <cell r="D356" t="str">
            <v>Maquinaria y equipo Industrial</v>
          </cell>
          <cell r="E356">
            <v>50000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34022.94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</row>
        <row r="357">
          <cell r="C357" t="str">
            <v>2.6.5.2.01</v>
          </cell>
          <cell r="D357" t="str">
            <v>Maquinaria y equipo Industrial</v>
          </cell>
          <cell r="E357">
            <v>50000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34022.94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C358" t="str">
            <v>2.6.5.2.02</v>
          </cell>
          <cell r="D358" t="str">
            <v>Maquinaria y equipo para el tratamiento y suministro de agua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C359" t="str">
            <v>2.6.5.3</v>
          </cell>
          <cell r="D359" t="str">
            <v>Maquinaria y equipo de construcción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</row>
        <row r="360">
          <cell r="C360" t="str">
            <v>2.6.5.3.01</v>
          </cell>
          <cell r="D360" t="str">
            <v>Maquinaria y equipo de construcción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C361" t="str">
            <v>2.6.5.4</v>
          </cell>
          <cell r="D361" t="str">
            <v>Sistemas  y equipo de climatización</v>
          </cell>
          <cell r="E361">
            <v>630000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453297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C362" t="str">
            <v>2.6.5.4.01</v>
          </cell>
          <cell r="D362" t="str">
            <v>Sistema de climatizacion</v>
          </cell>
          <cell r="E362">
            <v>30000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C363" t="str">
            <v>2.6.5.4.02</v>
          </cell>
          <cell r="D363" t="str">
            <v>Equipos de climatizacion</v>
          </cell>
          <cell r="E363">
            <v>600000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453297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C364" t="str">
            <v>2.6.5.5</v>
          </cell>
          <cell r="D364" t="str">
            <v>Equipo de comunicación, telecomunicaciones y señalización</v>
          </cell>
          <cell r="E364">
            <v>448404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493049.43</v>
          </cell>
          <cell r="K364">
            <v>308674.02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</row>
        <row r="365">
          <cell r="C365" t="str">
            <v>2.6.5.5.01</v>
          </cell>
          <cell r="D365" t="str">
            <v>Equipo de comunicación, telecomunicaciones y señalización</v>
          </cell>
          <cell r="E365">
            <v>448404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493049.43</v>
          </cell>
          <cell r="K365">
            <v>308674.02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</row>
        <row r="366">
          <cell r="C366" t="str">
            <v>2.6.5.6</v>
          </cell>
          <cell r="D366" t="str">
            <v xml:space="preserve">Equipo de generacion electrica 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</row>
        <row r="367">
          <cell r="C367" t="str">
            <v>2.6.5.6.01</v>
          </cell>
          <cell r="D367" t="str">
            <v xml:space="preserve">Equipo de generacion electrica 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</row>
        <row r="368">
          <cell r="C368" t="str">
            <v>2.6.5.7</v>
          </cell>
          <cell r="D368" t="str">
            <v>Maquinarias-herramientas</v>
          </cell>
          <cell r="E368">
            <v>105000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C369" t="str">
            <v>2.6.5.7.01</v>
          </cell>
          <cell r="D369" t="str">
            <v>Maquinarias-herramientas</v>
          </cell>
          <cell r="E369">
            <v>105000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C370" t="str">
            <v>2.6.5.8</v>
          </cell>
          <cell r="D370" t="str">
            <v>Otros equipos</v>
          </cell>
          <cell r="E370">
            <v>850000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142826.25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C371" t="str">
            <v>2.6.5.8.01</v>
          </cell>
          <cell r="D371" t="str">
            <v>Otros equipos</v>
          </cell>
          <cell r="E371">
            <v>850000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142826.25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</row>
        <row r="372">
          <cell r="C372" t="str">
            <v>2.6.6</v>
          </cell>
          <cell r="D372" t="str">
            <v>EQUIPOS DE DEFENSA Y SEGURIDAD</v>
          </cell>
          <cell r="E372">
            <v>1020753</v>
          </cell>
          <cell r="F372">
            <v>0</v>
          </cell>
          <cell r="G372">
            <v>0</v>
          </cell>
          <cell r="H372">
            <v>42500.04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</row>
        <row r="373">
          <cell r="C373" t="str">
            <v>2.6.6.1</v>
          </cell>
          <cell r="D373" t="str">
            <v>Equipos de defensa</v>
          </cell>
          <cell r="E373">
            <v>746753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</row>
        <row r="374">
          <cell r="C374" t="str">
            <v>2.6.6.1.01</v>
          </cell>
          <cell r="D374" t="str">
            <v>Equipos de defensa</v>
          </cell>
          <cell r="E374">
            <v>746753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C375" t="str">
            <v>2.6.6.2</v>
          </cell>
          <cell r="D375" t="str">
            <v>Equipos de Seguridad</v>
          </cell>
          <cell r="E375">
            <v>274000</v>
          </cell>
          <cell r="F375">
            <v>0</v>
          </cell>
          <cell r="G375">
            <v>0</v>
          </cell>
          <cell r="H375">
            <v>42500.04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C376" t="str">
            <v>2.6.6.2.01</v>
          </cell>
          <cell r="D376" t="str">
            <v>Equipos de Seguridad</v>
          </cell>
          <cell r="E376">
            <v>274000</v>
          </cell>
          <cell r="F376">
            <v>0</v>
          </cell>
          <cell r="G376">
            <v>0</v>
          </cell>
          <cell r="H376">
            <v>42500.04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</row>
        <row r="377">
          <cell r="C377" t="str">
            <v>2.6.7</v>
          </cell>
          <cell r="D377" t="str">
            <v>ACTIVOS BIOLOGICOS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</row>
        <row r="378">
          <cell r="C378" t="str">
            <v>2.6.7.9</v>
          </cell>
          <cell r="D378" t="str">
            <v>Semillas, cultivos, plantas y árboles  que generan productos  recurrentes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C379" t="str">
            <v>2.6.7.9.01</v>
          </cell>
          <cell r="D379" t="str">
            <v>Semillas, cultivos, plantas y árboles  que generan productos  recurrentes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C380" t="str">
            <v>2.6.8</v>
          </cell>
          <cell r="D380" t="str">
            <v>BIENES INTANGIBLES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</row>
        <row r="381">
          <cell r="C381" t="str">
            <v>2.6.8.3</v>
          </cell>
          <cell r="D381" t="str">
            <v>Programas de informática y base de datos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C382" t="str">
            <v>2.6.8.3.01</v>
          </cell>
          <cell r="D382" t="str">
            <v>Programas de informática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C383" t="str">
            <v>2.6.8.3.02</v>
          </cell>
          <cell r="D383" t="str">
            <v>Base de datos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</row>
        <row r="384">
          <cell r="C384" t="str">
            <v>2.6.8.8</v>
          </cell>
          <cell r="D384" t="str">
            <v>Licencias Informaticas e intelectuales, industriales y comerciales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C385" t="str">
            <v>2.6.8.8.01</v>
          </cell>
          <cell r="D385" t="str">
            <v>Licencias Informaticas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C386" t="str">
            <v>2.6.8.9</v>
          </cell>
          <cell r="D386" t="str">
            <v>Otros activos intangibles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C387" t="str">
            <v>2.6.8.9.01</v>
          </cell>
          <cell r="D387" t="str">
            <v>Otros activos intangibles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</row>
        <row r="388">
          <cell r="C388" t="str">
            <v>2.6.9</v>
          </cell>
          <cell r="D388" t="str">
            <v>EDIFICIOS, ESTRUCTURAS, TIERRAS, TERRENOS Y OBJETOS DE VALOR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</row>
        <row r="389">
          <cell r="C389" t="str">
            <v>2.6.9.1</v>
          </cell>
          <cell r="D389" t="str">
            <v>Edificios residenciales (viviendas)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C390" t="str">
            <v>2.6.9.1.01</v>
          </cell>
          <cell r="D390" t="str">
            <v>Edificios residenciales (viviendas)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</row>
        <row r="391">
          <cell r="C391" t="str">
            <v>2.6.9.1.02</v>
          </cell>
          <cell r="D391" t="str">
            <v>Adquisición de mejoras residenciales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C392" t="str">
            <v>2.6.9.2</v>
          </cell>
          <cell r="D392" t="str">
            <v>Edificios no residenciales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C393" t="str">
            <v>2.6.9.2.01</v>
          </cell>
          <cell r="D393" t="str">
            <v>Edificios no residenciales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</row>
        <row r="394">
          <cell r="C394" t="str">
            <v>2.6.9.9</v>
          </cell>
          <cell r="D394" t="str">
            <v>Otras estructuras y objetos de valor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C395" t="str">
            <v>2.6.9.9.01</v>
          </cell>
          <cell r="D395" t="str">
            <v>Otras estructuras y objetos de valor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</row>
        <row r="396">
          <cell r="C396">
            <v>2.7</v>
          </cell>
          <cell r="D396" t="str">
            <v>BIENES , MUEBLES, INMUEBLES E INTANGIBLES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C397" t="str">
            <v>2.7.1</v>
          </cell>
          <cell r="D397" t="str">
            <v>OBRAS EN EDIFICACIONES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C398" t="str">
            <v>2.7.1.2</v>
          </cell>
          <cell r="D398" t="str">
            <v>Obras para edificacion  no residencial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</row>
        <row r="399">
          <cell r="C399" t="str">
            <v>2.7.1.2.01</v>
          </cell>
          <cell r="D399" t="str">
            <v>Obras para edificacion  no residencial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C400" t="str">
            <v>2.7.1.5</v>
          </cell>
          <cell r="D400" t="str">
            <v>Supervisión e inspección de obras en edificaciones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</row>
        <row r="401">
          <cell r="C401" t="str">
            <v>2.7.1.5.01</v>
          </cell>
          <cell r="D401" t="str">
            <v>Supervisión e inspección de obras en edificaciones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</sheetData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 CAID 2022 SDE"/>
      <sheetName val="Presupuesto CAID 2022 mod maa"/>
      <sheetName val="Ejecución 01 7213"/>
      <sheetName val="Ejecución 03 7213"/>
      <sheetName val="Ejecución 04 7213"/>
      <sheetName val="Ejecución CONS 7213"/>
      <sheetName val="Ejecutado Devengado 2022"/>
      <sheetName val="7213 Ejecución OAI "/>
      <sheetName val="Resumen por F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5">
          <cell r="E15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F48">
            <v>0</v>
          </cell>
        </row>
        <row r="49">
          <cell r="E49">
            <v>0</v>
          </cell>
        </row>
        <row r="50">
          <cell r="E50">
            <v>0</v>
          </cell>
        </row>
        <row r="51">
          <cell r="E51">
            <v>0</v>
          </cell>
        </row>
        <row r="52">
          <cell r="E52">
            <v>0</v>
          </cell>
        </row>
        <row r="53">
          <cell r="E53">
            <v>0</v>
          </cell>
        </row>
        <row r="54">
          <cell r="E54">
            <v>0</v>
          </cell>
        </row>
        <row r="55">
          <cell r="E55">
            <v>0</v>
          </cell>
        </row>
        <row r="63">
          <cell r="E63">
            <v>0</v>
          </cell>
        </row>
        <row r="64">
          <cell r="E64">
            <v>0</v>
          </cell>
        </row>
        <row r="65">
          <cell r="E65">
            <v>0</v>
          </cell>
        </row>
        <row r="67">
          <cell r="E67">
            <v>0</v>
          </cell>
        </row>
        <row r="68">
          <cell r="E68">
            <v>0</v>
          </cell>
        </row>
        <row r="69">
          <cell r="E69">
            <v>0</v>
          </cell>
        </row>
        <row r="70">
          <cell r="E70">
            <v>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6"/>
  <sheetViews>
    <sheetView showGridLines="0" tabSelected="1" zoomScale="85" zoomScaleNormal="85" workbookViewId="0">
      <pane xSplit="2" ySplit="14" topLeftCell="C15" activePane="bottomRight" state="frozen"/>
      <selection pane="topRight" activeCell="D1" sqref="D1"/>
      <selection pane="bottomLeft" activeCell="A15" sqref="A15"/>
      <selection pane="bottomRight" activeCell="G37" sqref="G37"/>
    </sheetView>
  </sheetViews>
  <sheetFormatPr baseColWidth="10" defaultColWidth="9.140625" defaultRowHeight="15" outlineLevelCol="1" x14ac:dyDescent="0.25"/>
  <cols>
    <col min="1" max="1" width="5.85546875" style="19" hidden="1" customWidth="1" outlineLevel="1"/>
    <col min="2" max="2" width="46.42578125" style="19" customWidth="1" collapsed="1"/>
    <col min="3" max="3" width="18.5703125" style="19" customWidth="1"/>
    <col min="4" max="4" width="16.85546875" style="19" customWidth="1"/>
    <col min="5" max="5" width="14.85546875" style="19" customWidth="1"/>
    <col min="6" max="6" width="16.28515625" style="19" customWidth="1"/>
    <col min="7" max="7" width="17.140625" style="19" customWidth="1"/>
    <col min="8" max="8" width="17.28515625" style="19" customWidth="1"/>
    <col min="9" max="9" width="16.42578125" style="19" customWidth="1"/>
    <col min="10" max="10" width="17.42578125" style="19" customWidth="1"/>
    <col min="11" max="11" width="17.7109375" style="19" bestFit="1" customWidth="1"/>
    <col min="12" max="219" width="9.140625" style="19"/>
    <col min="220" max="220" width="49.28515625" style="19" bestFit="1" customWidth="1"/>
    <col min="221" max="221" width="25" style="19" customWidth="1"/>
    <col min="222" max="222" width="21.28515625" style="19" customWidth="1"/>
    <col min="223" max="223" width="16.28515625" style="19" bestFit="1" customWidth="1"/>
    <col min="224" max="224" width="17.85546875" style="19" bestFit="1" customWidth="1"/>
    <col min="225" max="225" width="18.5703125" style="19" bestFit="1" customWidth="1"/>
    <col min="226" max="229" width="17.42578125" style="19" bestFit="1" customWidth="1"/>
    <col min="230" max="230" width="17.42578125" style="19" customWidth="1"/>
    <col min="231" max="231" width="19.28515625" style="19" customWidth="1"/>
    <col min="232" max="232" width="17.5703125" style="19" bestFit="1" customWidth="1"/>
    <col min="233" max="233" width="18.28515625" style="19" customWidth="1"/>
    <col min="234" max="234" width="30.140625" style="19" customWidth="1"/>
    <col min="235" max="235" width="19" style="19" customWidth="1"/>
    <col min="236" max="236" width="20" style="19" customWidth="1"/>
    <col min="237" max="237" width="16.5703125" style="19" customWidth="1"/>
    <col min="238" max="238" width="16.42578125" style="19" customWidth="1"/>
    <col min="239" max="243" width="6" style="19" bestFit="1" customWidth="1"/>
    <col min="244" max="245" width="7" style="19" bestFit="1" customWidth="1"/>
    <col min="246" max="475" width="9.140625" style="19"/>
    <col min="476" max="476" width="49.28515625" style="19" bestFit="1" customWidth="1"/>
    <col min="477" max="477" width="25" style="19" customWidth="1"/>
    <col min="478" max="478" width="21.28515625" style="19" customWidth="1"/>
    <col min="479" max="479" width="16.28515625" style="19" bestFit="1" customWidth="1"/>
    <col min="480" max="480" width="17.85546875" style="19" bestFit="1" customWidth="1"/>
    <col min="481" max="481" width="18.5703125" style="19" bestFit="1" customWidth="1"/>
    <col min="482" max="485" width="17.42578125" style="19" bestFit="1" customWidth="1"/>
    <col min="486" max="486" width="17.42578125" style="19" customWidth="1"/>
    <col min="487" max="487" width="19.28515625" style="19" customWidth="1"/>
    <col min="488" max="488" width="17.5703125" style="19" bestFit="1" customWidth="1"/>
    <col min="489" max="489" width="18.28515625" style="19" customWidth="1"/>
    <col min="490" max="490" width="30.140625" style="19" customWidth="1"/>
    <col min="491" max="491" width="19" style="19" customWidth="1"/>
    <col min="492" max="492" width="20" style="19" customWidth="1"/>
    <col min="493" max="493" width="16.5703125" style="19" customWidth="1"/>
    <col min="494" max="494" width="16.42578125" style="19" customWidth="1"/>
    <col min="495" max="499" width="6" style="19" bestFit="1" customWidth="1"/>
    <col min="500" max="501" width="7" style="19" bestFit="1" customWidth="1"/>
    <col min="502" max="731" width="9.140625" style="19"/>
    <col min="732" max="732" width="49.28515625" style="19" bestFit="1" customWidth="1"/>
    <col min="733" max="733" width="25" style="19" customWidth="1"/>
    <col min="734" max="734" width="21.28515625" style="19" customWidth="1"/>
    <col min="735" max="735" width="16.28515625" style="19" bestFit="1" customWidth="1"/>
    <col min="736" max="736" width="17.85546875" style="19" bestFit="1" customWidth="1"/>
    <col min="737" max="737" width="18.5703125" style="19" bestFit="1" customWidth="1"/>
    <col min="738" max="741" width="17.42578125" style="19" bestFit="1" customWidth="1"/>
    <col min="742" max="742" width="17.42578125" style="19" customWidth="1"/>
    <col min="743" max="743" width="19.28515625" style="19" customWidth="1"/>
    <col min="744" max="744" width="17.5703125" style="19" bestFit="1" customWidth="1"/>
    <col min="745" max="745" width="18.28515625" style="19" customWidth="1"/>
    <col min="746" max="746" width="30.140625" style="19" customWidth="1"/>
    <col min="747" max="747" width="19" style="19" customWidth="1"/>
    <col min="748" max="748" width="20" style="19" customWidth="1"/>
    <col min="749" max="749" width="16.5703125" style="19" customWidth="1"/>
    <col min="750" max="750" width="16.42578125" style="19" customWidth="1"/>
    <col min="751" max="755" width="6" style="19" bestFit="1" customWidth="1"/>
    <col min="756" max="757" width="7" style="19" bestFit="1" customWidth="1"/>
    <col min="758" max="987" width="9.140625" style="19"/>
    <col min="988" max="988" width="49.28515625" style="19" bestFit="1" customWidth="1"/>
    <col min="989" max="989" width="25" style="19" customWidth="1"/>
    <col min="990" max="990" width="21.28515625" style="19" customWidth="1"/>
    <col min="991" max="991" width="16.28515625" style="19" bestFit="1" customWidth="1"/>
    <col min="992" max="992" width="17.85546875" style="19" bestFit="1" customWidth="1"/>
    <col min="993" max="993" width="18.5703125" style="19" bestFit="1" customWidth="1"/>
    <col min="994" max="997" width="17.42578125" style="19" bestFit="1" customWidth="1"/>
    <col min="998" max="998" width="17.42578125" style="19" customWidth="1"/>
    <col min="999" max="999" width="19.28515625" style="19" customWidth="1"/>
    <col min="1000" max="1000" width="17.5703125" style="19" bestFit="1" customWidth="1"/>
    <col min="1001" max="1001" width="18.28515625" style="19" customWidth="1"/>
    <col min="1002" max="1002" width="30.140625" style="19" customWidth="1"/>
    <col min="1003" max="1003" width="19" style="19" customWidth="1"/>
    <col min="1004" max="1004" width="20" style="19" customWidth="1"/>
    <col min="1005" max="1005" width="16.5703125" style="19" customWidth="1"/>
    <col min="1006" max="1006" width="16.42578125" style="19" customWidth="1"/>
    <col min="1007" max="1011" width="6" style="19" bestFit="1" customWidth="1"/>
    <col min="1012" max="1013" width="7" style="19" bestFit="1" customWidth="1"/>
    <col min="1014" max="1243" width="9.140625" style="19"/>
    <col min="1244" max="1244" width="49.28515625" style="19" bestFit="1" customWidth="1"/>
    <col min="1245" max="1245" width="25" style="19" customWidth="1"/>
    <col min="1246" max="1246" width="21.28515625" style="19" customWidth="1"/>
    <col min="1247" max="1247" width="16.28515625" style="19" bestFit="1" customWidth="1"/>
    <col min="1248" max="1248" width="17.85546875" style="19" bestFit="1" customWidth="1"/>
    <col min="1249" max="1249" width="18.5703125" style="19" bestFit="1" customWidth="1"/>
    <col min="1250" max="1253" width="17.42578125" style="19" bestFit="1" customWidth="1"/>
    <col min="1254" max="1254" width="17.42578125" style="19" customWidth="1"/>
    <col min="1255" max="1255" width="19.28515625" style="19" customWidth="1"/>
    <col min="1256" max="1256" width="17.5703125" style="19" bestFit="1" customWidth="1"/>
    <col min="1257" max="1257" width="18.28515625" style="19" customWidth="1"/>
    <col min="1258" max="1258" width="30.140625" style="19" customWidth="1"/>
    <col min="1259" max="1259" width="19" style="19" customWidth="1"/>
    <col min="1260" max="1260" width="20" style="19" customWidth="1"/>
    <col min="1261" max="1261" width="16.5703125" style="19" customWidth="1"/>
    <col min="1262" max="1262" width="16.42578125" style="19" customWidth="1"/>
    <col min="1263" max="1267" width="6" style="19" bestFit="1" customWidth="1"/>
    <col min="1268" max="1269" width="7" style="19" bestFit="1" customWidth="1"/>
    <col min="1270" max="1499" width="9.140625" style="19"/>
    <col min="1500" max="1500" width="49.28515625" style="19" bestFit="1" customWidth="1"/>
    <col min="1501" max="1501" width="25" style="19" customWidth="1"/>
    <col min="1502" max="1502" width="21.28515625" style="19" customWidth="1"/>
    <col min="1503" max="1503" width="16.28515625" style="19" bestFit="1" customWidth="1"/>
    <col min="1504" max="1504" width="17.85546875" style="19" bestFit="1" customWidth="1"/>
    <col min="1505" max="1505" width="18.5703125" style="19" bestFit="1" customWidth="1"/>
    <col min="1506" max="1509" width="17.42578125" style="19" bestFit="1" customWidth="1"/>
    <col min="1510" max="1510" width="17.42578125" style="19" customWidth="1"/>
    <col min="1511" max="1511" width="19.28515625" style="19" customWidth="1"/>
    <col min="1512" max="1512" width="17.5703125" style="19" bestFit="1" customWidth="1"/>
    <col min="1513" max="1513" width="18.28515625" style="19" customWidth="1"/>
    <col min="1514" max="1514" width="30.140625" style="19" customWidth="1"/>
    <col min="1515" max="1515" width="19" style="19" customWidth="1"/>
    <col min="1516" max="1516" width="20" style="19" customWidth="1"/>
    <col min="1517" max="1517" width="16.5703125" style="19" customWidth="1"/>
    <col min="1518" max="1518" width="16.42578125" style="19" customWidth="1"/>
    <col min="1519" max="1523" width="6" style="19" bestFit="1" customWidth="1"/>
    <col min="1524" max="1525" width="7" style="19" bestFit="1" customWidth="1"/>
    <col min="1526" max="1755" width="9.140625" style="19"/>
    <col min="1756" max="1756" width="49.28515625" style="19" bestFit="1" customWidth="1"/>
    <col min="1757" max="1757" width="25" style="19" customWidth="1"/>
    <col min="1758" max="1758" width="21.28515625" style="19" customWidth="1"/>
    <col min="1759" max="1759" width="16.28515625" style="19" bestFit="1" customWidth="1"/>
    <col min="1760" max="1760" width="17.85546875" style="19" bestFit="1" customWidth="1"/>
    <col min="1761" max="1761" width="18.5703125" style="19" bestFit="1" customWidth="1"/>
    <col min="1762" max="1765" width="17.42578125" style="19" bestFit="1" customWidth="1"/>
    <col min="1766" max="1766" width="17.42578125" style="19" customWidth="1"/>
    <col min="1767" max="1767" width="19.28515625" style="19" customWidth="1"/>
    <col min="1768" max="1768" width="17.5703125" style="19" bestFit="1" customWidth="1"/>
    <col min="1769" max="1769" width="18.28515625" style="19" customWidth="1"/>
    <col min="1770" max="1770" width="30.140625" style="19" customWidth="1"/>
    <col min="1771" max="1771" width="19" style="19" customWidth="1"/>
    <col min="1772" max="1772" width="20" style="19" customWidth="1"/>
    <col min="1773" max="1773" width="16.5703125" style="19" customWidth="1"/>
    <col min="1774" max="1774" width="16.42578125" style="19" customWidth="1"/>
    <col min="1775" max="1779" width="6" style="19" bestFit="1" customWidth="1"/>
    <col min="1780" max="1781" width="7" style="19" bestFit="1" customWidth="1"/>
    <col min="1782" max="2011" width="9.140625" style="19"/>
    <col min="2012" max="2012" width="49.28515625" style="19" bestFit="1" customWidth="1"/>
    <col min="2013" max="2013" width="25" style="19" customWidth="1"/>
    <col min="2014" max="2014" width="21.28515625" style="19" customWidth="1"/>
    <col min="2015" max="2015" width="16.28515625" style="19" bestFit="1" customWidth="1"/>
    <col min="2016" max="2016" width="17.85546875" style="19" bestFit="1" customWidth="1"/>
    <col min="2017" max="2017" width="18.5703125" style="19" bestFit="1" customWidth="1"/>
    <col min="2018" max="2021" width="17.42578125" style="19" bestFit="1" customWidth="1"/>
    <col min="2022" max="2022" width="17.42578125" style="19" customWidth="1"/>
    <col min="2023" max="2023" width="19.28515625" style="19" customWidth="1"/>
    <col min="2024" max="2024" width="17.5703125" style="19" bestFit="1" customWidth="1"/>
    <col min="2025" max="2025" width="18.28515625" style="19" customWidth="1"/>
    <col min="2026" max="2026" width="30.140625" style="19" customWidth="1"/>
    <col min="2027" max="2027" width="19" style="19" customWidth="1"/>
    <col min="2028" max="2028" width="20" style="19" customWidth="1"/>
    <col min="2029" max="2029" width="16.5703125" style="19" customWidth="1"/>
    <col min="2030" max="2030" width="16.42578125" style="19" customWidth="1"/>
    <col min="2031" max="2035" width="6" style="19" bestFit="1" customWidth="1"/>
    <col min="2036" max="2037" width="7" style="19" bestFit="1" customWidth="1"/>
    <col min="2038" max="2267" width="9.140625" style="19"/>
    <col min="2268" max="2268" width="49.28515625" style="19" bestFit="1" customWidth="1"/>
    <col min="2269" max="2269" width="25" style="19" customWidth="1"/>
    <col min="2270" max="2270" width="21.28515625" style="19" customWidth="1"/>
    <col min="2271" max="2271" width="16.28515625" style="19" bestFit="1" customWidth="1"/>
    <col min="2272" max="2272" width="17.85546875" style="19" bestFit="1" customWidth="1"/>
    <col min="2273" max="2273" width="18.5703125" style="19" bestFit="1" customWidth="1"/>
    <col min="2274" max="2277" width="17.42578125" style="19" bestFit="1" customWidth="1"/>
    <col min="2278" max="2278" width="17.42578125" style="19" customWidth="1"/>
    <col min="2279" max="2279" width="19.28515625" style="19" customWidth="1"/>
    <col min="2280" max="2280" width="17.5703125" style="19" bestFit="1" customWidth="1"/>
    <col min="2281" max="2281" width="18.28515625" style="19" customWidth="1"/>
    <col min="2282" max="2282" width="30.140625" style="19" customWidth="1"/>
    <col min="2283" max="2283" width="19" style="19" customWidth="1"/>
    <col min="2284" max="2284" width="20" style="19" customWidth="1"/>
    <col min="2285" max="2285" width="16.5703125" style="19" customWidth="1"/>
    <col min="2286" max="2286" width="16.42578125" style="19" customWidth="1"/>
    <col min="2287" max="2291" width="6" style="19" bestFit="1" customWidth="1"/>
    <col min="2292" max="2293" width="7" style="19" bestFit="1" customWidth="1"/>
    <col min="2294" max="2523" width="9.140625" style="19"/>
    <col min="2524" max="2524" width="49.28515625" style="19" bestFit="1" customWidth="1"/>
    <col min="2525" max="2525" width="25" style="19" customWidth="1"/>
    <col min="2526" max="2526" width="21.28515625" style="19" customWidth="1"/>
    <col min="2527" max="2527" width="16.28515625" style="19" bestFit="1" customWidth="1"/>
    <col min="2528" max="2528" width="17.85546875" style="19" bestFit="1" customWidth="1"/>
    <col min="2529" max="2529" width="18.5703125" style="19" bestFit="1" customWidth="1"/>
    <col min="2530" max="2533" width="17.42578125" style="19" bestFit="1" customWidth="1"/>
    <col min="2534" max="2534" width="17.42578125" style="19" customWidth="1"/>
    <col min="2535" max="2535" width="19.28515625" style="19" customWidth="1"/>
    <col min="2536" max="2536" width="17.5703125" style="19" bestFit="1" customWidth="1"/>
    <col min="2537" max="2537" width="18.28515625" style="19" customWidth="1"/>
    <col min="2538" max="2538" width="30.140625" style="19" customWidth="1"/>
    <col min="2539" max="2539" width="19" style="19" customWidth="1"/>
    <col min="2540" max="2540" width="20" style="19" customWidth="1"/>
    <col min="2541" max="2541" width="16.5703125" style="19" customWidth="1"/>
    <col min="2542" max="2542" width="16.42578125" style="19" customWidth="1"/>
    <col min="2543" max="2547" width="6" style="19" bestFit="1" customWidth="1"/>
    <col min="2548" max="2549" width="7" style="19" bestFit="1" customWidth="1"/>
    <col min="2550" max="2779" width="9.140625" style="19"/>
    <col min="2780" max="2780" width="49.28515625" style="19" bestFit="1" customWidth="1"/>
    <col min="2781" max="2781" width="25" style="19" customWidth="1"/>
    <col min="2782" max="2782" width="21.28515625" style="19" customWidth="1"/>
    <col min="2783" max="2783" width="16.28515625" style="19" bestFit="1" customWidth="1"/>
    <col min="2784" max="2784" width="17.85546875" style="19" bestFit="1" customWidth="1"/>
    <col min="2785" max="2785" width="18.5703125" style="19" bestFit="1" customWidth="1"/>
    <col min="2786" max="2789" width="17.42578125" style="19" bestFit="1" customWidth="1"/>
    <col min="2790" max="2790" width="17.42578125" style="19" customWidth="1"/>
    <col min="2791" max="2791" width="19.28515625" style="19" customWidth="1"/>
    <col min="2792" max="2792" width="17.5703125" style="19" bestFit="1" customWidth="1"/>
    <col min="2793" max="2793" width="18.28515625" style="19" customWidth="1"/>
    <col min="2794" max="2794" width="30.140625" style="19" customWidth="1"/>
    <col min="2795" max="2795" width="19" style="19" customWidth="1"/>
    <col min="2796" max="2796" width="20" style="19" customWidth="1"/>
    <col min="2797" max="2797" width="16.5703125" style="19" customWidth="1"/>
    <col min="2798" max="2798" width="16.42578125" style="19" customWidth="1"/>
    <col min="2799" max="2803" width="6" style="19" bestFit="1" customWidth="1"/>
    <col min="2804" max="2805" width="7" style="19" bestFit="1" customWidth="1"/>
    <col min="2806" max="3035" width="9.140625" style="19"/>
    <col min="3036" max="3036" width="49.28515625" style="19" bestFit="1" customWidth="1"/>
    <col min="3037" max="3037" width="25" style="19" customWidth="1"/>
    <col min="3038" max="3038" width="21.28515625" style="19" customWidth="1"/>
    <col min="3039" max="3039" width="16.28515625" style="19" bestFit="1" customWidth="1"/>
    <col min="3040" max="3040" width="17.85546875" style="19" bestFit="1" customWidth="1"/>
    <col min="3041" max="3041" width="18.5703125" style="19" bestFit="1" customWidth="1"/>
    <col min="3042" max="3045" width="17.42578125" style="19" bestFit="1" customWidth="1"/>
    <col min="3046" max="3046" width="17.42578125" style="19" customWidth="1"/>
    <col min="3047" max="3047" width="19.28515625" style="19" customWidth="1"/>
    <col min="3048" max="3048" width="17.5703125" style="19" bestFit="1" customWidth="1"/>
    <col min="3049" max="3049" width="18.28515625" style="19" customWidth="1"/>
    <col min="3050" max="3050" width="30.140625" style="19" customWidth="1"/>
    <col min="3051" max="3051" width="19" style="19" customWidth="1"/>
    <col min="3052" max="3052" width="20" style="19" customWidth="1"/>
    <col min="3053" max="3053" width="16.5703125" style="19" customWidth="1"/>
    <col min="3054" max="3054" width="16.42578125" style="19" customWidth="1"/>
    <col min="3055" max="3059" width="6" style="19" bestFit="1" customWidth="1"/>
    <col min="3060" max="3061" width="7" style="19" bestFit="1" customWidth="1"/>
    <col min="3062" max="3291" width="9.140625" style="19"/>
    <col min="3292" max="3292" width="49.28515625" style="19" bestFit="1" customWidth="1"/>
    <col min="3293" max="3293" width="25" style="19" customWidth="1"/>
    <col min="3294" max="3294" width="21.28515625" style="19" customWidth="1"/>
    <col min="3295" max="3295" width="16.28515625" style="19" bestFit="1" customWidth="1"/>
    <col min="3296" max="3296" width="17.85546875" style="19" bestFit="1" customWidth="1"/>
    <col min="3297" max="3297" width="18.5703125" style="19" bestFit="1" customWidth="1"/>
    <col min="3298" max="3301" width="17.42578125" style="19" bestFit="1" customWidth="1"/>
    <col min="3302" max="3302" width="17.42578125" style="19" customWidth="1"/>
    <col min="3303" max="3303" width="19.28515625" style="19" customWidth="1"/>
    <col min="3304" max="3304" width="17.5703125" style="19" bestFit="1" customWidth="1"/>
    <col min="3305" max="3305" width="18.28515625" style="19" customWidth="1"/>
    <col min="3306" max="3306" width="30.140625" style="19" customWidth="1"/>
    <col min="3307" max="3307" width="19" style="19" customWidth="1"/>
    <col min="3308" max="3308" width="20" style="19" customWidth="1"/>
    <col min="3309" max="3309" width="16.5703125" style="19" customWidth="1"/>
    <col min="3310" max="3310" width="16.42578125" style="19" customWidth="1"/>
    <col min="3311" max="3315" width="6" style="19" bestFit="1" customWidth="1"/>
    <col min="3316" max="3317" width="7" style="19" bestFit="1" customWidth="1"/>
    <col min="3318" max="3547" width="9.140625" style="19"/>
    <col min="3548" max="3548" width="49.28515625" style="19" bestFit="1" customWidth="1"/>
    <col min="3549" max="3549" width="25" style="19" customWidth="1"/>
    <col min="3550" max="3550" width="21.28515625" style="19" customWidth="1"/>
    <col min="3551" max="3551" width="16.28515625" style="19" bestFit="1" customWidth="1"/>
    <col min="3552" max="3552" width="17.85546875" style="19" bestFit="1" customWidth="1"/>
    <col min="3553" max="3553" width="18.5703125" style="19" bestFit="1" customWidth="1"/>
    <col min="3554" max="3557" width="17.42578125" style="19" bestFit="1" customWidth="1"/>
    <col min="3558" max="3558" width="17.42578125" style="19" customWidth="1"/>
    <col min="3559" max="3559" width="19.28515625" style="19" customWidth="1"/>
    <col min="3560" max="3560" width="17.5703125" style="19" bestFit="1" customWidth="1"/>
    <col min="3561" max="3561" width="18.28515625" style="19" customWidth="1"/>
    <col min="3562" max="3562" width="30.140625" style="19" customWidth="1"/>
    <col min="3563" max="3563" width="19" style="19" customWidth="1"/>
    <col min="3564" max="3564" width="20" style="19" customWidth="1"/>
    <col min="3565" max="3565" width="16.5703125" style="19" customWidth="1"/>
    <col min="3566" max="3566" width="16.42578125" style="19" customWidth="1"/>
    <col min="3567" max="3571" width="6" style="19" bestFit="1" customWidth="1"/>
    <col min="3572" max="3573" width="7" style="19" bestFit="1" customWidth="1"/>
    <col min="3574" max="3803" width="9.140625" style="19"/>
    <col min="3804" max="3804" width="49.28515625" style="19" bestFit="1" customWidth="1"/>
    <col min="3805" max="3805" width="25" style="19" customWidth="1"/>
    <col min="3806" max="3806" width="21.28515625" style="19" customWidth="1"/>
    <col min="3807" max="3807" width="16.28515625" style="19" bestFit="1" customWidth="1"/>
    <col min="3808" max="3808" width="17.85546875" style="19" bestFit="1" customWidth="1"/>
    <col min="3809" max="3809" width="18.5703125" style="19" bestFit="1" customWidth="1"/>
    <col min="3810" max="3813" width="17.42578125" style="19" bestFit="1" customWidth="1"/>
    <col min="3814" max="3814" width="17.42578125" style="19" customWidth="1"/>
    <col min="3815" max="3815" width="19.28515625" style="19" customWidth="1"/>
    <col min="3816" max="3816" width="17.5703125" style="19" bestFit="1" customWidth="1"/>
    <col min="3817" max="3817" width="18.28515625" style="19" customWidth="1"/>
    <col min="3818" max="3818" width="30.140625" style="19" customWidth="1"/>
    <col min="3819" max="3819" width="19" style="19" customWidth="1"/>
    <col min="3820" max="3820" width="20" style="19" customWidth="1"/>
    <col min="3821" max="3821" width="16.5703125" style="19" customWidth="1"/>
    <col min="3822" max="3822" width="16.42578125" style="19" customWidth="1"/>
    <col min="3823" max="3827" width="6" style="19" bestFit="1" customWidth="1"/>
    <col min="3828" max="3829" width="7" style="19" bestFit="1" customWidth="1"/>
    <col min="3830" max="4059" width="9.140625" style="19"/>
    <col min="4060" max="4060" width="49.28515625" style="19" bestFit="1" customWidth="1"/>
    <col min="4061" max="4061" width="25" style="19" customWidth="1"/>
    <col min="4062" max="4062" width="21.28515625" style="19" customWidth="1"/>
    <col min="4063" max="4063" width="16.28515625" style="19" bestFit="1" customWidth="1"/>
    <col min="4064" max="4064" width="17.85546875" style="19" bestFit="1" customWidth="1"/>
    <col min="4065" max="4065" width="18.5703125" style="19" bestFit="1" customWidth="1"/>
    <col min="4066" max="4069" width="17.42578125" style="19" bestFit="1" customWidth="1"/>
    <col min="4070" max="4070" width="17.42578125" style="19" customWidth="1"/>
    <col min="4071" max="4071" width="19.28515625" style="19" customWidth="1"/>
    <col min="4072" max="4072" width="17.5703125" style="19" bestFit="1" customWidth="1"/>
    <col min="4073" max="4073" width="18.28515625" style="19" customWidth="1"/>
    <col min="4074" max="4074" width="30.140625" style="19" customWidth="1"/>
    <col min="4075" max="4075" width="19" style="19" customWidth="1"/>
    <col min="4076" max="4076" width="20" style="19" customWidth="1"/>
    <col min="4077" max="4077" width="16.5703125" style="19" customWidth="1"/>
    <col min="4078" max="4078" width="16.42578125" style="19" customWidth="1"/>
    <col min="4079" max="4083" width="6" style="19" bestFit="1" customWidth="1"/>
    <col min="4084" max="4085" width="7" style="19" bestFit="1" customWidth="1"/>
    <col min="4086" max="4315" width="9.140625" style="19"/>
    <col min="4316" max="4316" width="49.28515625" style="19" bestFit="1" customWidth="1"/>
    <col min="4317" max="4317" width="25" style="19" customWidth="1"/>
    <col min="4318" max="4318" width="21.28515625" style="19" customWidth="1"/>
    <col min="4319" max="4319" width="16.28515625" style="19" bestFit="1" customWidth="1"/>
    <col min="4320" max="4320" width="17.85546875" style="19" bestFit="1" customWidth="1"/>
    <col min="4321" max="4321" width="18.5703125" style="19" bestFit="1" customWidth="1"/>
    <col min="4322" max="4325" width="17.42578125" style="19" bestFit="1" customWidth="1"/>
    <col min="4326" max="4326" width="17.42578125" style="19" customWidth="1"/>
    <col min="4327" max="4327" width="19.28515625" style="19" customWidth="1"/>
    <col min="4328" max="4328" width="17.5703125" style="19" bestFit="1" customWidth="1"/>
    <col min="4329" max="4329" width="18.28515625" style="19" customWidth="1"/>
    <col min="4330" max="4330" width="30.140625" style="19" customWidth="1"/>
    <col min="4331" max="4331" width="19" style="19" customWidth="1"/>
    <col min="4332" max="4332" width="20" style="19" customWidth="1"/>
    <col min="4333" max="4333" width="16.5703125" style="19" customWidth="1"/>
    <col min="4334" max="4334" width="16.42578125" style="19" customWidth="1"/>
    <col min="4335" max="4339" width="6" style="19" bestFit="1" customWidth="1"/>
    <col min="4340" max="4341" width="7" style="19" bestFit="1" customWidth="1"/>
    <col min="4342" max="4571" width="9.140625" style="19"/>
    <col min="4572" max="4572" width="49.28515625" style="19" bestFit="1" customWidth="1"/>
    <col min="4573" max="4573" width="25" style="19" customWidth="1"/>
    <col min="4574" max="4574" width="21.28515625" style="19" customWidth="1"/>
    <col min="4575" max="4575" width="16.28515625" style="19" bestFit="1" customWidth="1"/>
    <col min="4576" max="4576" width="17.85546875" style="19" bestFit="1" customWidth="1"/>
    <col min="4577" max="4577" width="18.5703125" style="19" bestFit="1" customWidth="1"/>
    <col min="4578" max="4581" width="17.42578125" style="19" bestFit="1" customWidth="1"/>
    <col min="4582" max="4582" width="17.42578125" style="19" customWidth="1"/>
    <col min="4583" max="4583" width="19.28515625" style="19" customWidth="1"/>
    <col min="4584" max="4584" width="17.5703125" style="19" bestFit="1" customWidth="1"/>
    <col min="4585" max="4585" width="18.28515625" style="19" customWidth="1"/>
    <col min="4586" max="4586" width="30.140625" style="19" customWidth="1"/>
    <col min="4587" max="4587" width="19" style="19" customWidth="1"/>
    <col min="4588" max="4588" width="20" style="19" customWidth="1"/>
    <col min="4589" max="4589" width="16.5703125" style="19" customWidth="1"/>
    <col min="4590" max="4590" width="16.42578125" style="19" customWidth="1"/>
    <col min="4591" max="4595" width="6" style="19" bestFit="1" customWidth="1"/>
    <col min="4596" max="4597" width="7" style="19" bestFit="1" customWidth="1"/>
    <col min="4598" max="4827" width="9.140625" style="19"/>
    <col min="4828" max="4828" width="49.28515625" style="19" bestFit="1" customWidth="1"/>
    <col min="4829" max="4829" width="25" style="19" customWidth="1"/>
    <col min="4830" max="4830" width="21.28515625" style="19" customWidth="1"/>
    <col min="4831" max="4831" width="16.28515625" style="19" bestFit="1" customWidth="1"/>
    <col min="4832" max="4832" width="17.85546875" style="19" bestFit="1" customWidth="1"/>
    <col min="4833" max="4833" width="18.5703125" style="19" bestFit="1" customWidth="1"/>
    <col min="4834" max="4837" width="17.42578125" style="19" bestFit="1" customWidth="1"/>
    <col min="4838" max="4838" width="17.42578125" style="19" customWidth="1"/>
    <col min="4839" max="4839" width="19.28515625" style="19" customWidth="1"/>
    <col min="4840" max="4840" width="17.5703125" style="19" bestFit="1" customWidth="1"/>
    <col min="4841" max="4841" width="18.28515625" style="19" customWidth="1"/>
    <col min="4842" max="4842" width="30.140625" style="19" customWidth="1"/>
    <col min="4843" max="4843" width="19" style="19" customWidth="1"/>
    <col min="4844" max="4844" width="20" style="19" customWidth="1"/>
    <col min="4845" max="4845" width="16.5703125" style="19" customWidth="1"/>
    <col min="4846" max="4846" width="16.42578125" style="19" customWidth="1"/>
    <col min="4847" max="4851" width="6" style="19" bestFit="1" customWidth="1"/>
    <col min="4852" max="4853" width="7" style="19" bestFit="1" customWidth="1"/>
    <col min="4854" max="5083" width="9.140625" style="19"/>
    <col min="5084" max="5084" width="49.28515625" style="19" bestFit="1" customWidth="1"/>
    <col min="5085" max="5085" width="25" style="19" customWidth="1"/>
    <col min="5086" max="5086" width="21.28515625" style="19" customWidth="1"/>
    <col min="5087" max="5087" width="16.28515625" style="19" bestFit="1" customWidth="1"/>
    <col min="5088" max="5088" width="17.85546875" style="19" bestFit="1" customWidth="1"/>
    <col min="5089" max="5089" width="18.5703125" style="19" bestFit="1" customWidth="1"/>
    <col min="5090" max="5093" width="17.42578125" style="19" bestFit="1" customWidth="1"/>
    <col min="5094" max="5094" width="17.42578125" style="19" customWidth="1"/>
    <col min="5095" max="5095" width="19.28515625" style="19" customWidth="1"/>
    <col min="5096" max="5096" width="17.5703125" style="19" bestFit="1" customWidth="1"/>
    <col min="5097" max="5097" width="18.28515625" style="19" customWidth="1"/>
    <col min="5098" max="5098" width="30.140625" style="19" customWidth="1"/>
    <col min="5099" max="5099" width="19" style="19" customWidth="1"/>
    <col min="5100" max="5100" width="20" style="19" customWidth="1"/>
    <col min="5101" max="5101" width="16.5703125" style="19" customWidth="1"/>
    <col min="5102" max="5102" width="16.42578125" style="19" customWidth="1"/>
    <col min="5103" max="5107" width="6" style="19" bestFit="1" customWidth="1"/>
    <col min="5108" max="5109" width="7" style="19" bestFit="1" customWidth="1"/>
    <col min="5110" max="5339" width="9.140625" style="19"/>
    <col min="5340" max="5340" width="49.28515625" style="19" bestFit="1" customWidth="1"/>
    <col min="5341" max="5341" width="25" style="19" customWidth="1"/>
    <col min="5342" max="5342" width="21.28515625" style="19" customWidth="1"/>
    <col min="5343" max="5343" width="16.28515625" style="19" bestFit="1" customWidth="1"/>
    <col min="5344" max="5344" width="17.85546875" style="19" bestFit="1" customWidth="1"/>
    <col min="5345" max="5345" width="18.5703125" style="19" bestFit="1" customWidth="1"/>
    <col min="5346" max="5349" width="17.42578125" style="19" bestFit="1" customWidth="1"/>
    <col min="5350" max="5350" width="17.42578125" style="19" customWidth="1"/>
    <col min="5351" max="5351" width="19.28515625" style="19" customWidth="1"/>
    <col min="5352" max="5352" width="17.5703125" style="19" bestFit="1" customWidth="1"/>
    <col min="5353" max="5353" width="18.28515625" style="19" customWidth="1"/>
    <col min="5354" max="5354" width="30.140625" style="19" customWidth="1"/>
    <col min="5355" max="5355" width="19" style="19" customWidth="1"/>
    <col min="5356" max="5356" width="20" style="19" customWidth="1"/>
    <col min="5357" max="5357" width="16.5703125" style="19" customWidth="1"/>
    <col min="5358" max="5358" width="16.42578125" style="19" customWidth="1"/>
    <col min="5359" max="5363" width="6" style="19" bestFit="1" customWidth="1"/>
    <col min="5364" max="5365" width="7" style="19" bestFit="1" customWidth="1"/>
    <col min="5366" max="5595" width="9.140625" style="19"/>
    <col min="5596" max="5596" width="49.28515625" style="19" bestFit="1" customWidth="1"/>
    <col min="5597" max="5597" width="25" style="19" customWidth="1"/>
    <col min="5598" max="5598" width="21.28515625" style="19" customWidth="1"/>
    <col min="5599" max="5599" width="16.28515625" style="19" bestFit="1" customWidth="1"/>
    <col min="5600" max="5600" width="17.85546875" style="19" bestFit="1" customWidth="1"/>
    <col min="5601" max="5601" width="18.5703125" style="19" bestFit="1" customWidth="1"/>
    <col min="5602" max="5605" width="17.42578125" style="19" bestFit="1" customWidth="1"/>
    <col min="5606" max="5606" width="17.42578125" style="19" customWidth="1"/>
    <col min="5607" max="5607" width="19.28515625" style="19" customWidth="1"/>
    <col min="5608" max="5608" width="17.5703125" style="19" bestFit="1" customWidth="1"/>
    <col min="5609" max="5609" width="18.28515625" style="19" customWidth="1"/>
    <col min="5610" max="5610" width="30.140625" style="19" customWidth="1"/>
    <col min="5611" max="5611" width="19" style="19" customWidth="1"/>
    <col min="5612" max="5612" width="20" style="19" customWidth="1"/>
    <col min="5613" max="5613" width="16.5703125" style="19" customWidth="1"/>
    <col min="5614" max="5614" width="16.42578125" style="19" customWidth="1"/>
    <col min="5615" max="5619" width="6" style="19" bestFit="1" customWidth="1"/>
    <col min="5620" max="5621" width="7" style="19" bestFit="1" customWidth="1"/>
    <col min="5622" max="5851" width="9.140625" style="19"/>
    <col min="5852" max="5852" width="49.28515625" style="19" bestFit="1" customWidth="1"/>
    <col min="5853" max="5853" width="25" style="19" customWidth="1"/>
    <col min="5854" max="5854" width="21.28515625" style="19" customWidth="1"/>
    <col min="5855" max="5855" width="16.28515625" style="19" bestFit="1" customWidth="1"/>
    <col min="5856" max="5856" width="17.85546875" style="19" bestFit="1" customWidth="1"/>
    <col min="5857" max="5857" width="18.5703125" style="19" bestFit="1" customWidth="1"/>
    <col min="5858" max="5861" width="17.42578125" style="19" bestFit="1" customWidth="1"/>
    <col min="5862" max="5862" width="17.42578125" style="19" customWidth="1"/>
    <col min="5863" max="5863" width="19.28515625" style="19" customWidth="1"/>
    <col min="5864" max="5864" width="17.5703125" style="19" bestFit="1" customWidth="1"/>
    <col min="5865" max="5865" width="18.28515625" style="19" customWidth="1"/>
    <col min="5866" max="5866" width="30.140625" style="19" customWidth="1"/>
    <col min="5867" max="5867" width="19" style="19" customWidth="1"/>
    <col min="5868" max="5868" width="20" style="19" customWidth="1"/>
    <col min="5869" max="5869" width="16.5703125" style="19" customWidth="1"/>
    <col min="5870" max="5870" width="16.42578125" style="19" customWidth="1"/>
    <col min="5871" max="5875" width="6" style="19" bestFit="1" customWidth="1"/>
    <col min="5876" max="5877" width="7" style="19" bestFit="1" customWidth="1"/>
    <col min="5878" max="6107" width="9.140625" style="19"/>
    <col min="6108" max="6108" width="49.28515625" style="19" bestFit="1" customWidth="1"/>
    <col min="6109" max="6109" width="25" style="19" customWidth="1"/>
    <col min="6110" max="6110" width="21.28515625" style="19" customWidth="1"/>
    <col min="6111" max="6111" width="16.28515625" style="19" bestFit="1" customWidth="1"/>
    <col min="6112" max="6112" width="17.85546875" style="19" bestFit="1" customWidth="1"/>
    <col min="6113" max="6113" width="18.5703125" style="19" bestFit="1" customWidth="1"/>
    <col min="6114" max="6117" width="17.42578125" style="19" bestFit="1" customWidth="1"/>
    <col min="6118" max="6118" width="17.42578125" style="19" customWidth="1"/>
    <col min="6119" max="6119" width="19.28515625" style="19" customWidth="1"/>
    <col min="6120" max="6120" width="17.5703125" style="19" bestFit="1" customWidth="1"/>
    <col min="6121" max="6121" width="18.28515625" style="19" customWidth="1"/>
    <col min="6122" max="6122" width="30.140625" style="19" customWidth="1"/>
    <col min="6123" max="6123" width="19" style="19" customWidth="1"/>
    <col min="6124" max="6124" width="20" style="19" customWidth="1"/>
    <col min="6125" max="6125" width="16.5703125" style="19" customWidth="1"/>
    <col min="6126" max="6126" width="16.42578125" style="19" customWidth="1"/>
    <col min="6127" max="6131" width="6" style="19" bestFit="1" customWidth="1"/>
    <col min="6132" max="6133" width="7" style="19" bestFit="1" customWidth="1"/>
    <col min="6134" max="6363" width="9.140625" style="19"/>
    <col min="6364" max="6364" width="49.28515625" style="19" bestFit="1" customWidth="1"/>
    <col min="6365" max="6365" width="25" style="19" customWidth="1"/>
    <col min="6366" max="6366" width="21.28515625" style="19" customWidth="1"/>
    <col min="6367" max="6367" width="16.28515625" style="19" bestFit="1" customWidth="1"/>
    <col min="6368" max="6368" width="17.85546875" style="19" bestFit="1" customWidth="1"/>
    <col min="6369" max="6369" width="18.5703125" style="19" bestFit="1" customWidth="1"/>
    <col min="6370" max="6373" width="17.42578125" style="19" bestFit="1" customWidth="1"/>
    <col min="6374" max="6374" width="17.42578125" style="19" customWidth="1"/>
    <col min="6375" max="6375" width="19.28515625" style="19" customWidth="1"/>
    <col min="6376" max="6376" width="17.5703125" style="19" bestFit="1" customWidth="1"/>
    <col min="6377" max="6377" width="18.28515625" style="19" customWidth="1"/>
    <col min="6378" max="6378" width="30.140625" style="19" customWidth="1"/>
    <col min="6379" max="6379" width="19" style="19" customWidth="1"/>
    <col min="6380" max="6380" width="20" style="19" customWidth="1"/>
    <col min="6381" max="6381" width="16.5703125" style="19" customWidth="1"/>
    <col min="6382" max="6382" width="16.42578125" style="19" customWidth="1"/>
    <col min="6383" max="6387" width="6" style="19" bestFit="1" customWidth="1"/>
    <col min="6388" max="6389" width="7" style="19" bestFit="1" customWidth="1"/>
    <col min="6390" max="6619" width="9.140625" style="19"/>
    <col min="6620" max="6620" width="49.28515625" style="19" bestFit="1" customWidth="1"/>
    <col min="6621" max="6621" width="25" style="19" customWidth="1"/>
    <col min="6622" max="6622" width="21.28515625" style="19" customWidth="1"/>
    <col min="6623" max="6623" width="16.28515625" style="19" bestFit="1" customWidth="1"/>
    <col min="6624" max="6624" width="17.85546875" style="19" bestFit="1" customWidth="1"/>
    <col min="6625" max="6625" width="18.5703125" style="19" bestFit="1" customWidth="1"/>
    <col min="6626" max="6629" width="17.42578125" style="19" bestFit="1" customWidth="1"/>
    <col min="6630" max="6630" width="17.42578125" style="19" customWidth="1"/>
    <col min="6631" max="6631" width="19.28515625" style="19" customWidth="1"/>
    <col min="6632" max="6632" width="17.5703125" style="19" bestFit="1" customWidth="1"/>
    <col min="6633" max="6633" width="18.28515625" style="19" customWidth="1"/>
    <col min="6634" max="6634" width="30.140625" style="19" customWidth="1"/>
    <col min="6635" max="6635" width="19" style="19" customWidth="1"/>
    <col min="6636" max="6636" width="20" style="19" customWidth="1"/>
    <col min="6637" max="6637" width="16.5703125" style="19" customWidth="1"/>
    <col min="6638" max="6638" width="16.42578125" style="19" customWidth="1"/>
    <col min="6639" max="6643" width="6" style="19" bestFit="1" customWidth="1"/>
    <col min="6644" max="6645" width="7" style="19" bestFit="1" customWidth="1"/>
    <col min="6646" max="6875" width="9.140625" style="19"/>
    <col min="6876" max="6876" width="49.28515625" style="19" bestFit="1" customWidth="1"/>
    <col min="6877" max="6877" width="25" style="19" customWidth="1"/>
    <col min="6878" max="6878" width="21.28515625" style="19" customWidth="1"/>
    <col min="6879" max="6879" width="16.28515625" style="19" bestFit="1" customWidth="1"/>
    <col min="6880" max="6880" width="17.85546875" style="19" bestFit="1" customWidth="1"/>
    <col min="6881" max="6881" width="18.5703125" style="19" bestFit="1" customWidth="1"/>
    <col min="6882" max="6885" width="17.42578125" style="19" bestFit="1" customWidth="1"/>
    <col min="6886" max="6886" width="17.42578125" style="19" customWidth="1"/>
    <col min="6887" max="6887" width="19.28515625" style="19" customWidth="1"/>
    <col min="6888" max="6888" width="17.5703125" style="19" bestFit="1" customWidth="1"/>
    <col min="6889" max="6889" width="18.28515625" style="19" customWidth="1"/>
    <col min="6890" max="6890" width="30.140625" style="19" customWidth="1"/>
    <col min="6891" max="6891" width="19" style="19" customWidth="1"/>
    <col min="6892" max="6892" width="20" style="19" customWidth="1"/>
    <col min="6893" max="6893" width="16.5703125" style="19" customWidth="1"/>
    <col min="6894" max="6894" width="16.42578125" style="19" customWidth="1"/>
    <col min="6895" max="6899" width="6" style="19" bestFit="1" customWidth="1"/>
    <col min="6900" max="6901" width="7" style="19" bestFit="1" customWidth="1"/>
    <col min="6902" max="7131" width="9.140625" style="19"/>
    <col min="7132" max="7132" width="49.28515625" style="19" bestFit="1" customWidth="1"/>
    <col min="7133" max="7133" width="25" style="19" customWidth="1"/>
    <col min="7134" max="7134" width="21.28515625" style="19" customWidth="1"/>
    <col min="7135" max="7135" width="16.28515625" style="19" bestFit="1" customWidth="1"/>
    <col min="7136" max="7136" width="17.85546875" style="19" bestFit="1" customWidth="1"/>
    <col min="7137" max="7137" width="18.5703125" style="19" bestFit="1" customWidth="1"/>
    <col min="7138" max="7141" width="17.42578125" style="19" bestFit="1" customWidth="1"/>
    <col min="7142" max="7142" width="17.42578125" style="19" customWidth="1"/>
    <col min="7143" max="7143" width="19.28515625" style="19" customWidth="1"/>
    <col min="7144" max="7144" width="17.5703125" style="19" bestFit="1" customWidth="1"/>
    <col min="7145" max="7145" width="18.28515625" style="19" customWidth="1"/>
    <col min="7146" max="7146" width="30.140625" style="19" customWidth="1"/>
    <col min="7147" max="7147" width="19" style="19" customWidth="1"/>
    <col min="7148" max="7148" width="20" style="19" customWidth="1"/>
    <col min="7149" max="7149" width="16.5703125" style="19" customWidth="1"/>
    <col min="7150" max="7150" width="16.42578125" style="19" customWidth="1"/>
    <col min="7151" max="7155" width="6" style="19" bestFit="1" customWidth="1"/>
    <col min="7156" max="7157" width="7" style="19" bestFit="1" customWidth="1"/>
    <col min="7158" max="7387" width="9.140625" style="19"/>
    <col min="7388" max="7388" width="49.28515625" style="19" bestFit="1" customWidth="1"/>
    <col min="7389" max="7389" width="25" style="19" customWidth="1"/>
    <col min="7390" max="7390" width="21.28515625" style="19" customWidth="1"/>
    <col min="7391" max="7391" width="16.28515625" style="19" bestFit="1" customWidth="1"/>
    <col min="7392" max="7392" width="17.85546875" style="19" bestFit="1" customWidth="1"/>
    <col min="7393" max="7393" width="18.5703125" style="19" bestFit="1" customWidth="1"/>
    <col min="7394" max="7397" width="17.42578125" style="19" bestFit="1" customWidth="1"/>
    <col min="7398" max="7398" width="17.42578125" style="19" customWidth="1"/>
    <col min="7399" max="7399" width="19.28515625" style="19" customWidth="1"/>
    <col min="7400" max="7400" width="17.5703125" style="19" bestFit="1" customWidth="1"/>
    <col min="7401" max="7401" width="18.28515625" style="19" customWidth="1"/>
    <col min="7402" max="7402" width="30.140625" style="19" customWidth="1"/>
    <col min="7403" max="7403" width="19" style="19" customWidth="1"/>
    <col min="7404" max="7404" width="20" style="19" customWidth="1"/>
    <col min="7405" max="7405" width="16.5703125" style="19" customWidth="1"/>
    <col min="7406" max="7406" width="16.42578125" style="19" customWidth="1"/>
    <col min="7407" max="7411" width="6" style="19" bestFit="1" customWidth="1"/>
    <col min="7412" max="7413" width="7" style="19" bestFit="1" customWidth="1"/>
    <col min="7414" max="7643" width="9.140625" style="19"/>
    <col min="7644" max="7644" width="49.28515625" style="19" bestFit="1" customWidth="1"/>
    <col min="7645" max="7645" width="25" style="19" customWidth="1"/>
    <col min="7646" max="7646" width="21.28515625" style="19" customWidth="1"/>
    <col min="7647" max="7647" width="16.28515625" style="19" bestFit="1" customWidth="1"/>
    <col min="7648" max="7648" width="17.85546875" style="19" bestFit="1" customWidth="1"/>
    <col min="7649" max="7649" width="18.5703125" style="19" bestFit="1" customWidth="1"/>
    <col min="7650" max="7653" width="17.42578125" style="19" bestFit="1" customWidth="1"/>
    <col min="7654" max="7654" width="17.42578125" style="19" customWidth="1"/>
    <col min="7655" max="7655" width="19.28515625" style="19" customWidth="1"/>
    <col min="7656" max="7656" width="17.5703125" style="19" bestFit="1" customWidth="1"/>
    <col min="7657" max="7657" width="18.28515625" style="19" customWidth="1"/>
    <col min="7658" max="7658" width="30.140625" style="19" customWidth="1"/>
    <col min="7659" max="7659" width="19" style="19" customWidth="1"/>
    <col min="7660" max="7660" width="20" style="19" customWidth="1"/>
    <col min="7661" max="7661" width="16.5703125" style="19" customWidth="1"/>
    <col min="7662" max="7662" width="16.42578125" style="19" customWidth="1"/>
    <col min="7663" max="7667" width="6" style="19" bestFit="1" customWidth="1"/>
    <col min="7668" max="7669" width="7" style="19" bestFit="1" customWidth="1"/>
    <col min="7670" max="7899" width="9.140625" style="19"/>
    <col min="7900" max="7900" width="49.28515625" style="19" bestFit="1" customWidth="1"/>
    <col min="7901" max="7901" width="25" style="19" customWidth="1"/>
    <col min="7902" max="7902" width="21.28515625" style="19" customWidth="1"/>
    <col min="7903" max="7903" width="16.28515625" style="19" bestFit="1" customWidth="1"/>
    <col min="7904" max="7904" width="17.85546875" style="19" bestFit="1" customWidth="1"/>
    <col min="7905" max="7905" width="18.5703125" style="19" bestFit="1" customWidth="1"/>
    <col min="7906" max="7909" width="17.42578125" style="19" bestFit="1" customWidth="1"/>
    <col min="7910" max="7910" width="17.42578125" style="19" customWidth="1"/>
    <col min="7911" max="7911" width="19.28515625" style="19" customWidth="1"/>
    <col min="7912" max="7912" width="17.5703125" style="19" bestFit="1" customWidth="1"/>
    <col min="7913" max="7913" width="18.28515625" style="19" customWidth="1"/>
    <col min="7914" max="7914" width="30.140625" style="19" customWidth="1"/>
    <col min="7915" max="7915" width="19" style="19" customWidth="1"/>
    <col min="7916" max="7916" width="20" style="19" customWidth="1"/>
    <col min="7917" max="7917" width="16.5703125" style="19" customWidth="1"/>
    <col min="7918" max="7918" width="16.42578125" style="19" customWidth="1"/>
    <col min="7919" max="7923" width="6" style="19" bestFit="1" customWidth="1"/>
    <col min="7924" max="7925" width="7" style="19" bestFit="1" customWidth="1"/>
    <col min="7926" max="8155" width="9.140625" style="19"/>
    <col min="8156" max="8156" width="49.28515625" style="19" bestFit="1" customWidth="1"/>
    <col min="8157" max="8157" width="25" style="19" customWidth="1"/>
    <col min="8158" max="8158" width="21.28515625" style="19" customWidth="1"/>
    <col min="8159" max="8159" width="16.28515625" style="19" bestFit="1" customWidth="1"/>
    <col min="8160" max="8160" width="17.85546875" style="19" bestFit="1" customWidth="1"/>
    <col min="8161" max="8161" width="18.5703125" style="19" bestFit="1" customWidth="1"/>
    <col min="8162" max="8165" width="17.42578125" style="19" bestFit="1" customWidth="1"/>
    <col min="8166" max="8166" width="17.42578125" style="19" customWidth="1"/>
    <col min="8167" max="8167" width="19.28515625" style="19" customWidth="1"/>
    <col min="8168" max="8168" width="17.5703125" style="19" bestFit="1" customWidth="1"/>
    <col min="8169" max="8169" width="18.28515625" style="19" customWidth="1"/>
    <col min="8170" max="8170" width="30.140625" style="19" customWidth="1"/>
    <col min="8171" max="8171" width="19" style="19" customWidth="1"/>
    <col min="8172" max="8172" width="20" style="19" customWidth="1"/>
    <col min="8173" max="8173" width="16.5703125" style="19" customWidth="1"/>
    <col min="8174" max="8174" width="16.42578125" style="19" customWidth="1"/>
    <col min="8175" max="8179" width="6" style="19" bestFit="1" customWidth="1"/>
    <col min="8180" max="8181" width="7" style="19" bestFit="1" customWidth="1"/>
    <col min="8182" max="8411" width="9.140625" style="19"/>
    <col min="8412" max="8412" width="49.28515625" style="19" bestFit="1" customWidth="1"/>
    <col min="8413" max="8413" width="25" style="19" customWidth="1"/>
    <col min="8414" max="8414" width="21.28515625" style="19" customWidth="1"/>
    <col min="8415" max="8415" width="16.28515625" style="19" bestFit="1" customWidth="1"/>
    <col min="8416" max="8416" width="17.85546875" style="19" bestFit="1" customWidth="1"/>
    <col min="8417" max="8417" width="18.5703125" style="19" bestFit="1" customWidth="1"/>
    <col min="8418" max="8421" width="17.42578125" style="19" bestFit="1" customWidth="1"/>
    <col min="8422" max="8422" width="17.42578125" style="19" customWidth="1"/>
    <col min="8423" max="8423" width="19.28515625" style="19" customWidth="1"/>
    <col min="8424" max="8424" width="17.5703125" style="19" bestFit="1" customWidth="1"/>
    <col min="8425" max="8425" width="18.28515625" style="19" customWidth="1"/>
    <col min="8426" max="8426" width="30.140625" style="19" customWidth="1"/>
    <col min="8427" max="8427" width="19" style="19" customWidth="1"/>
    <col min="8428" max="8428" width="20" style="19" customWidth="1"/>
    <col min="8429" max="8429" width="16.5703125" style="19" customWidth="1"/>
    <col min="8430" max="8430" width="16.42578125" style="19" customWidth="1"/>
    <col min="8431" max="8435" width="6" style="19" bestFit="1" customWidth="1"/>
    <col min="8436" max="8437" width="7" style="19" bestFit="1" customWidth="1"/>
    <col min="8438" max="8667" width="9.140625" style="19"/>
    <col min="8668" max="8668" width="49.28515625" style="19" bestFit="1" customWidth="1"/>
    <col min="8669" max="8669" width="25" style="19" customWidth="1"/>
    <col min="8670" max="8670" width="21.28515625" style="19" customWidth="1"/>
    <col min="8671" max="8671" width="16.28515625" style="19" bestFit="1" customWidth="1"/>
    <col min="8672" max="8672" width="17.85546875" style="19" bestFit="1" customWidth="1"/>
    <col min="8673" max="8673" width="18.5703125" style="19" bestFit="1" customWidth="1"/>
    <col min="8674" max="8677" width="17.42578125" style="19" bestFit="1" customWidth="1"/>
    <col min="8678" max="8678" width="17.42578125" style="19" customWidth="1"/>
    <col min="8679" max="8679" width="19.28515625" style="19" customWidth="1"/>
    <col min="8680" max="8680" width="17.5703125" style="19" bestFit="1" customWidth="1"/>
    <col min="8681" max="8681" width="18.28515625" style="19" customWidth="1"/>
    <col min="8682" max="8682" width="30.140625" style="19" customWidth="1"/>
    <col min="8683" max="8683" width="19" style="19" customWidth="1"/>
    <col min="8684" max="8684" width="20" style="19" customWidth="1"/>
    <col min="8685" max="8685" width="16.5703125" style="19" customWidth="1"/>
    <col min="8686" max="8686" width="16.42578125" style="19" customWidth="1"/>
    <col min="8687" max="8691" width="6" style="19" bestFit="1" customWidth="1"/>
    <col min="8692" max="8693" width="7" style="19" bestFit="1" customWidth="1"/>
    <col min="8694" max="8923" width="9.140625" style="19"/>
    <col min="8924" max="8924" width="49.28515625" style="19" bestFit="1" customWidth="1"/>
    <col min="8925" max="8925" width="25" style="19" customWidth="1"/>
    <col min="8926" max="8926" width="21.28515625" style="19" customWidth="1"/>
    <col min="8927" max="8927" width="16.28515625" style="19" bestFit="1" customWidth="1"/>
    <col min="8928" max="8928" width="17.85546875" style="19" bestFit="1" customWidth="1"/>
    <col min="8929" max="8929" width="18.5703125" style="19" bestFit="1" customWidth="1"/>
    <col min="8930" max="8933" width="17.42578125" style="19" bestFit="1" customWidth="1"/>
    <col min="8934" max="8934" width="17.42578125" style="19" customWidth="1"/>
    <col min="8935" max="8935" width="19.28515625" style="19" customWidth="1"/>
    <col min="8936" max="8936" width="17.5703125" style="19" bestFit="1" customWidth="1"/>
    <col min="8937" max="8937" width="18.28515625" style="19" customWidth="1"/>
    <col min="8938" max="8938" width="30.140625" style="19" customWidth="1"/>
    <col min="8939" max="8939" width="19" style="19" customWidth="1"/>
    <col min="8940" max="8940" width="20" style="19" customWidth="1"/>
    <col min="8941" max="8941" width="16.5703125" style="19" customWidth="1"/>
    <col min="8942" max="8942" width="16.42578125" style="19" customWidth="1"/>
    <col min="8943" max="8947" width="6" style="19" bestFit="1" customWidth="1"/>
    <col min="8948" max="8949" width="7" style="19" bestFit="1" customWidth="1"/>
    <col min="8950" max="9179" width="9.140625" style="19"/>
    <col min="9180" max="9180" width="49.28515625" style="19" bestFit="1" customWidth="1"/>
    <col min="9181" max="9181" width="25" style="19" customWidth="1"/>
    <col min="9182" max="9182" width="21.28515625" style="19" customWidth="1"/>
    <col min="9183" max="9183" width="16.28515625" style="19" bestFit="1" customWidth="1"/>
    <col min="9184" max="9184" width="17.85546875" style="19" bestFit="1" customWidth="1"/>
    <col min="9185" max="9185" width="18.5703125" style="19" bestFit="1" customWidth="1"/>
    <col min="9186" max="9189" width="17.42578125" style="19" bestFit="1" customWidth="1"/>
    <col min="9190" max="9190" width="17.42578125" style="19" customWidth="1"/>
    <col min="9191" max="9191" width="19.28515625" style="19" customWidth="1"/>
    <col min="9192" max="9192" width="17.5703125" style="19" bestFit="1" customWidth="1"/>
    <col min="9193" max="9193" width="18.28515625" style="19" customWidth="1"/>
    <col min="9194" max="9194" width="30.140625" style="19" customWidth="1"/>
    <col min="9195" max="9195" width="19" style="19" customWidth="1"/>
    <col min="9196" max="9196" width="20" style="19" customWidth="1"/>
    <col min="9197" max="9197" width="16.5703125" style="19" customWidth="1"/>
    <col min="9198" max="9198" width="16.42578125" style="19" customWidth="1"/>
    <col min="9199" max="9203" width="6" style="19" bestFit="1" customWidth="1"/>
    <col min="9204" max="9205" width="7" style="19" bestFit="1" customWidth="1"/>
    <col min="9206" max="9435" width="9.140625" style="19"/>
    <col min="9436" max="9436" width="49.28515625" style="19" bestFit="1" customWidth="1"/>
    <col min="9437" max="9437" width="25" style="19" customWidth="1"/>
    <col min="9438" max="9438" width="21.28515625" style="19" customWidth="1"/>
    <col min="9439" max="9439" width="16.28515625" style="19" bestFit="1" customWidth="1"/>
    <col min="9440" max="9440" width="17.85546875" style="19" bestFit="1" customWidth="1"/>
    <col min="9441" max="9441" width="18.5703125" style="19" bestFit="1" customWidth="1"/>
    <col min="9442" max="9445" width="17.42578125" style="19" bestFit="1" customWidth="1"/>
    <col min="9446" max="9446" width="17.42578125" style="19" customWidth="1"/>
    <col min="9447" max="9447" width="19.28515625" style="19" customWidth="1"/>
    <col min="9448" max="9448" width="17.5703125" style="19" bestFit="1" customWidth="1"/>
    <col min="9449" max="9449" width="18.28515625" style="19" customWidth="1"/>
    <col min="9450" max="9450" width="30.140625" style="19" customWidth="1"/>
    <col min="9451" max="9451" width="19" style="19" customWidth="1"/>
    <col min="9452" max="9452" width="20" style="19" customWidth="1"/>
    <col min="9453" max="9453" width="16.5703125" style="19" customWidth="1"/>
    <col min="9454" max="9454" width="16.42578125" style="19" customWidth="1"/>
    <col min="9455" max="9459" width="6" style="19" bestFit="1" customWidth="1"/>
    <col min="9460" max="9461" width="7" style="19" bestFit="1" customWidth="1"/>
    <col min="9462" max="9691" width="9.140625" style="19"/>
    <col min="9692" max="9692" width="49.28515625" style="19" bestFit="1" customWidth="1"/>
    <col min="9693" max="9693" width="25" style="19" customWidth="1"/>
    <col min="9694" max="9694" width="21.28515625" style="19" customWidth="1"/>
    <col min="9695" max="9695" width="16.28515625" style="19" bestFit="1" customWidth="1"/>
    <col min="9696" max="9696" width="17.85546875" style="19" bestFit="1" customWidth="1"/>
    <col min="9697" max="9697" width="18.5703125" style="19" bestFit="1" customWidth="1"/>
    <col min="9698" max="9701" width="17.42578125" style="19" bestFit="1" customWidth="1"/>
    <col min="9702" max="9702" width="17.42578125" style="19" customWidth="1"/>
    <col min="9703" max="9703" width="19.28515625" style="19" customWidth="1"/>
    <col min="9704" max="9704" width="17.5703125" style="19" bestFit="1" customWidth="1"/>
    <col min="9705" max="9705" width="18.28515625" style="19" customWidth="1"/>
    <col min="9706" max="9706" width="30.140625" style="19" customWidth="1"/>
    <col min="9707" max="9707" width="19" style="19" customWidth="1"/>
    <col min="9708" max="9708" width="20" style="19" customWidth="1"/>
    <col min="9709" max="9709" width="16.5703125" style="19" customWidth="1"/>
    <col min="9710" max="9710" width="16.42578125" style="19" customWidth="1"/>
    <col min="9711" max="9715" width="6" style="19" bestFit="1" customWidth="1"/>
    <col min="9716" max="9717" width="7" style="19" bestFit="1" customWidth="1"/>
    <col min="9718" max="9947" width="9.140625" style="19"/>
    <col min="9948" max="9948" width="49.28515625" style="19" bestFit="1" customWidth="1"/>
    <col min="9949" max="9949" width="25" style="19" customWidth="1"/>
    <col min="9950" max="9950" width="21.28515625" style="19" customWidth="1"/>
    <col min="9951" max="9951" width="16.28515625" style="19" bestFit="1" customWidth="1"/>
    <col min="9952" max="9952" width="17.85546875" style="19" bestFit="1" customWidth="1"/>
    <col min="9953" max="9953" width="18.5703125" style="19" bestFit="1" customWidth="1"/>
    <col min="9954" max="9957" width="17.42578125" style="19" bestFit="1" customWidth="1"/>
    <col min="9958" max="9958" width="17.42578125" style="19" customWidth="1"/>
    <col min="9959" max="9959" width="19.28515625" style="19" customWidth="1"/>
    <col min="9960" max="9960" width="17.5703125" style="19" bestFit="1" customWidth="1"/>
    <col min="9961" max="9961" width="18.28515625" style="19" customWidth="1"/>
    <col min="9962" max="9962" width="30.140625" style="19" customWidth="1"/>
    <col min="9963" max="9963" width="19" style="19" customWidth="1"/>
    <col min="9964" max="9964" width="20" style="19" customWidth="1"/>
    <col min="9965" max="9965" width="16.5703125" style="19" customWidth="1"/>
    <col min="9966" max="9966" width="16.42578125" style="19" customWidth="1"/>
    <col min="9967" max="9971" width="6" style="19" bestFit="1" customWidth="1"/>
    <col min="9972" max="9973" width="7" style="19" bestFit="1" customWidth="1"/>
    <col min="9974" max="10203" width="9.140625" style="19"/>
    <col min="10204" max="10204" width="49.28515625" style="19" bestFit="1" customWidth="1"/>
    <col min="10205" max="10205" width="25" style="19" customWidth="1"/>
    <col min="10206" max="10206" width="21.28515625" style="19" customWidth="1"/>
    <col min="10207" max="10207" width="16.28515625" style="19" bestFit="1" customWidth="1"/>
    <col min="10208" max="10208" width="17.85546875" style="19" bestFit="1" customWidth="1"/>
    <col min="10209" max="10209" width="18.5703125" style="19" bestFit="1" customWidth="1"/>
    <col min="10210" max="10213" width="17.42578125" style="19" bestFit="1" customWidth="1"/>
    <col min="10214" max="10214" width="17.42578125" style="19" customWidth="1"/>
    <col min="10215" max="10215" width="19.28515625" style="19" customWidth="1"/>
    <col min="10216" max="10216" width="17.5703125" style="19" bestFit="1" customWidth="1"/>
    <col min="10217" max="10217" width="18.28515625" style="19" customWidth="1"/>
    <col min="10218" max="10218" width="30.140625" style="19" customWidth="1"/>
    <col min="10219" max="10219" width="19" style="19" customWidth="1"/>
    <col min="10220" max="10220" width="20" style="19" customWidth="1"/>
    <col min="10221" max="10221" width="16.5703125" style="19" customWidth="1"/>
    <col min="10222" max="10222" width="16.42578125" style="19" customWidth="1"/>
    <col min="10223" max="10227" width="6" style="19" bestFit="1" customWidth="1"/>
    <col min="10228" max="10229" width="7" style="19" bestFit="1" customWidth="1"/>
    <col min="10230" max="10459" width="9.140625" style="19"/>
    <col min="10460" max="10460" width="49.28515625" style="19" bestFit="1" customWidth="1"/>
    <col min="10461" max="10461" width="25" style="19" customWidth="1"/>
    <col min="10462" max="10462" width="21.28515625" style="19" customWidth="1"/>
    <col min="10463" max="10463" width="16.28515625" style="19" bestFit="1" customWidth="1"/>
    <col min="10464" max="10464" width="17.85546875" style="19" bestFit="1" customWidth="1"/>
    <col min="10465" max="10465" width="18.5703125" style="19" bestFit="1" customWidth="1"/>
    <col min="10466" max="10469" width="17.42578125" style="19" bestFit="1" customWidth="1"/>
    <col min="10470" max="10470" width="17.42578125" style="19" customWidth="1"/>
    <col min="10471" max="10471" width="19.28515625" style="19" customWidth="1"/>
    <col min="10472" max="10472" width="17.5703125" style="19" bestFit="1" customWidth="1"/>
    <col min="10473" max="10473" width="18.28515625" style="19" customWidth="1"/>
    <col min="10474" max="10474" width="30.140625" style="19" customWidth="1"/>
    <col min="10475" max="10475" width="19" style="19" customWidth="1"/>
    <col min="10476" max="10476" width="20" style="19" customWidth="1"/>
    <col min="10477" max="10477" width="16.5703125" style="19" customWidth="1"/>
    <col min="10478" max="10478" width="16.42578125" style="19" customWidth="1"/>
    <col min="10479" max="10483" width="6" style="19" bestFit="1" customWidth="1"/>
    <col min="10484" max="10485" width="7" style="19" bestFit="1" customWidth="1"/>
    <col min="10486" max="10715" width="9.140625" style="19"/>
    <col min="10716" max="10716" width="49.28515625" style="19" bestFit="1" customWidth="1"/>
    <col min="10717" max="10717" width="25" style="19" customWidth="1"/>
    <col min="10718" max="10718" width="21.28515625" style="19" customWidth="1"/>
    <col min="10719" max="10719" width="16.28515625" style="19" bestFit="1" customWidth="1"/>
    <col min="10720" max="10720" width="17.85546875" style="19" bestFit="1" customWidth="1"/>
    <col min="10721" max="10721" width="18.5703125" style="19" bestFit="1" customWidth="1"/>
    <col min="10722" max="10725" width="17.42578125" style="19" bestFit="1" customWidth="1"/>
    <col min="10726" max="10726" width="17.42578125" style="19" customWidth="1"/>
    <col min="10727" max="10727" width="19.28515625" style="19" customWidth="1"/>
    <col min="10728" max="10728" width="17.5703125" style="19" bestFit="1" customWidth="1"/>
    <col min="10729" max="10729" width="18.28515625" style="19" customWidth="1"/>
    <col min="10730" max="10730" width="30.140625" style="19" customWidth="1"/>
    <col min="10731" max="10731" width="19" style="19" customWidth="1"/>
    <col min="10732" max="10732" width="20" style="19" customWidth="1"/>
    <col min="10733" max="10733" width="16.5703125" style="19" customWidth="1"/>
    <col min="10734" max="10734" width="16.42578125" style="19" customWidth="1"/>
    <col min="10735" max="10739" width="6" style="19" bestFit="1" customWidth="1"/>
    <col min="10740" max="10741" width="7" style="19" bestFit="1" customWidth="1"/>
    <col min="10742" max="10971" width="9.140625" style="19"/>
    <col min="10972" max="10972" width="49.28515625" style="19" bestFit="1" customWidth="1"/>
    <col min="10973" max="10973" width="25" style="19" customWidth="1"/>
    <col min="10974" max="10974" width="21.28515625" style="19" customWidth="1"/>
    <col min="10975" max="10975" width="16.28515625" style="19" bestFit="1" customWidth="1"/>
    <col min="10976" max="10976" width="17.85546875" style="19" bestFit="1" customWidth="1"/>
    <col min="10977" max="10977" width="18.5703125" style="19" bestFit="1" customWidth="1"/>
    <col min="10978" max="10981" width="17.42578125" style="19" bestFit="1" customWidth="1"/>
    <col min="10982" max="10982" width="17.42578125" style="19" customWidth="1"/>
    <col min="10983" max="10983" width="19.28515625" style="19" customWidth="1"/>
    <col min="10984" max="10984" width="17.5703125" style="19" bestFit="1" customWidth="1"/>
    <col min="10985" max="10985" width="18.28515625" style="19" customWidth="1"/>
    <col min="10986" max="10986" width="30.140625" style="19" customWidth="1"/>
    <col min="10987" max="10987" width="19" style="19" customWidth="1"/>
    <col min="10988" max="10988" width="20" style="19" customWidth="1"/>
    <col min="10989" max="10989" width="16.5703125" style="19" customWidth="1"/>
    <col min="10990" max="10990" width="16.42578125" style="19" customWidth="1"/>
    <col min="10991" max="10995" width="6" style="19" bestFit="1" customWidth="1"/>
    <col min="10996" max="10997" width="7" style="19" bestFit="1" customWidth="1"/>
    <col min="10998" max="11227" width="9.140625" style="19"/>
    <col min="11228" max="11228" width="49.28515625" style="19" bestFit="1" customWidth="1"/>
    <col min="11229" max="11229" width="25" style="19" customWidth="1"/>
    <col min="11230" max="11230" width="21.28515625" style="19" customWidth="1"/>
    <col min="11231" max="11231" width="16.28515625" style="19" bestFit="1" customWidth="1"/>
    <col min="11232" max="11232" width="17.85546875" style="19" bestFit="1" customWidth="1"/>
    <col min="11233" max="11233" width="18.5703125" style="19" bestFit="1" customWidth="1"/>
    <col min="11234" max="11237" width="17.42578125" style="19" bestFit="1" customWidth="1"/>
    <col min="11238" max="11238" width="17.42578125" style="19" customWidth="1"/>
    <col min="11239" max="11239" width="19.28515625" style="19" customWidth="1"/>
    <col min="11240" max="11240" width="17.5703125" style="19" bestFit="1" customWidth="1"/>
    <col min="11241" max="11241" width="18.28515625" style="19" customWidth="1"/>
    <col min="11242" max="11242" width="30.140625" style="19" customWidth="1"/>
    <col min="11243" max="11243" width="19" style="19" customWidth="1"/>
    <col min="11244" max="11244" width="20" style="19" customWidth="1"/>
    <col min="11245" max="11245" width="16.5703125" style="19" customWidth="1"/>
    <col min="11246" max="11246" width="16.42578125" style="19" customWidth="1"/>
    <col min="11247" max="11251" width="6" style="19" bestFit="1" customWidth="1"/>
    <col min="11252" max="11253" width="7" style="19" bestFit="1" customWidth="1"/>
    <col min="11254" max="11483" width="9.140625" style="19"/>
    <col min="11484" max="11484" width="49.28515625" style="19" bestFit="1" customWidth="1"/>
    <col min="11485" max="11485" width="25" style="19" customWidth="1"/>
    <col min="11486" max="11486" width="21.28515625" style="19" customWidth="1"/>
    <col min="11487" max="11487" width="16.28515625" style="19" bestFit="1" customWidth="1"/>
    <col min="11488" max="11488" width="17.85546875" style="19" bestFit="1" customWidth="1"/>
    <col min="11489" max="11489" width="18.5703125" style="19" bestFit="1" customWidth="1"/>
    <col min="11490" max="11493" width="17.42578125" style="19" bestFit="1" customWidth="1"/>
    <col min="11494" max="11494" width="17.42578125" style="19" customWidth="1"/>
    <col min="11495" max="11495" width="19.28515625" style="19" customWidth="1"/>
    <col min="11496" max="11496" width="17.5703125" style="19" bestFit="1" customWidth="1"/>
    <col min="11497" max="11497" width="18.28515625" style="19" customWidth="1"/>
    <col min="11498" max="11498" width="30.140625" style="19" customWidth="1"/>
    <col min="11499" max="11499" width="19" style="19" customWidth="1"/>
    <col min="11500" max="11500" width="20" style="19" customWidth="1"/>
    <col min="11501" max="11501" width="16.5703125" style="19" customWidth="1"/>
    <col min="11502" max="11502" width="16.42578125" style="19" customWidth="1"/>
    <col min="11503" max="11507" width="6" style="19" bestFit="1" customWidth="1"/>
    <col min="11508" max="11509" width="7" style="19" bestFit="1" customWidth="1"/>
    <col min="11510" max="11739" width="9.140625" style="19"/>
    <col min="11740" max="11740" width="49.28515625" style="19" bestFit="1" customWidth="1"/>
    <col min="11741" max="11741" width="25" style="19" customWidth="1"/>
    <col min="11742" max="11742" width="21.28515625" style="19" customWidth="1"/>
    <col min="11743" max="11743" width="16.28515625" style="19" bestFit="1" customWidth="1"/>
    <col min="11744" max="11744" width="17.85546875" style="19" bestFit="1" customWidth="1"/>
    <col min="11745" max="11745" width="18.5703125" style="19" bestFit="1" customWidth="1"/>
    <col min="11746" max="11749" width="17.42578125" style="19" bestFit="1" customWidth="1"/>
    <col min="11750" max="11750" width="17.42578125" style="19" customWidth="1"/>
    <col min="11751" max="11751" width="19.28515625" style="19" customWidth="1"/>
    <col min="11752" max="11752" width="17.5703125" style="19" bestFit="1" customWidth="1"/>
    <col min="11753" max="11753" width="18.28515625" style="19" customWidth="1"/>
    <col min="11754" max="11754" width="30.140625" style="19" customWidth="1"/>
    <col min="11755" max="11755" width="19" style="19" customWidth="1"/>
    <col min="11756" max="11756" width="20" style="19" customWidth="1"/>
    <col min="11757" max="11757" width="16.5703125" style="19" customWidth="1"/>
    <col min="11758" max="11758" width="16.42578125" style="19" customWidth="1"/>
    <col min="11759" max="11763" width="6" style="19" bestFit="1" customWidth="1"/>
    <col min="11764" max="11765" width="7" style="19" bestFit="1" customWidth="1"/>
    <col min="11766" max="11995" width="9.140625" style="19"/>
    <col min="11996" max="11996" width="49.28515625" style="19" bestFit="1" customWidth="1"/>
    <col min="11997" max="11997" width="25" style="19" customWidth="1"/>
    <col min="11998" max="11998" width="21.28515625" style="19" customWidth="1"/>
    <col min="11999" max="11999" width="16.28515625" style="19" bestFit="1" customWidth="1"/>
    <col min="12000" max="12000" width="17.85546875" style="19" bestFit="1" customWidth="1"/>
    <col min="12001" max="12001" width="18.5703125" style="19" bestFit="1" customWidth="1"/>
    <col min="12002" max="12005" width="17.42578125" style="19" bestFit="1" customWidth="1"/>
    <col min="12006" max="12006" width="17.42578125" style="19" customWidth="1"/>
    <col min="12007" max="12007" width="19.28515625" style="19" customWidth="1"/>
    <col min="12008" max="12008" width="17.5703125" style="19" bestFit="1" customWidth="1"/>
    <col min="12009" max="12009" width="18.28515625" style="19" customWidth="1"/>
    <col min="12010" max="12010" width="30.140625" style="19" customWidth="1"/>
    <col min="12011" max="12011" width="19" style="19" customWidth="1"/>
    <col min="12012" max="12012" width="20" style="19" customWidth="1"/>
    <col min="12013" max="12013" width="16.5703125" style="19" customWidth="1"/>
    <col min="12014" max="12014" width="16.42578125" style="19" customWidth="1"/>
    <col min="12015" max="12019" width="6" style="19" bestFit="1" customWidth="1"/>
    <col min="12020" max="12021" width="7" style="19" bestFit="1" customWidth="1"/>
    <col min="12022" max="12251" width="9.140625" style="19"/>
    <col min="12252" max="12252" width="49.28515625" style="19" bestFit="1" customWidth="1"/>
    <col min="12253" max="12253" width="25" style="19" customWidth="1"/>
    <col min="12254" max="12254" width="21.28515625" style="19" customWidth="1"/>
    <col min="12255" max="12255" width="16.28515625" style="19" bestFit="1" customWidth="1"/>
    <col min="12256" max="12256" width="17.85546875" style="19" bestFit="1" customWidth="1"/>
    <col min="12257" max="12257" width="18.5703125" style="19" bestFit="1" customWidth="1"/>
    <col min="12258" max="12261" width="17.42578125" style="19" bestFit="1" customWidth="1"/>
    <col min="12262" max="12262" width="17.42578125" style="19" customWidth="1"/>
    <col min="12263" max="12263" width="19.28515625" style="19" customWidth="1"/>
    <col min="12264" max="12264" width="17.5703125" style="19" bestFit="1" customWidth="1"/>
    <col min="12265" max="12265" width="18.28515625" style="19" customWidth="1"/>
    <col min="12266" max="12266" width="30.140625" style="19" customWidth="1"/>
    <col min="12267" max="12267" width="19" style="19" customWidth="1"/>
    <col min="12268" max="12268" width="20" style="19" customWidth="1"/>
    <col min="12269" max="12269" width="16.5703125" style="19" customWidth="1"/>
    <col min="12270" max="12270" width="16.42578125" style="19" customWidth="1"/>
    <col min="12271" max="12275" width="6" style="19" bestFit="1" customWidth="1"/>
    <col min="12276" max="12277" width="7" style="19" bestFit="1" customWidth="1"/>
    <col min="12278" max="12507" width="9.140625" style="19"/>
    <col min="12508" max="12508" width="49.28515625" style="19" bestFit="1" customWidth="1"/>
    <col min="12509" max="12509" width="25" style="19" customWidth="1"/>
    <col min="12510" max="12510" width="21.28515625" style="19" customWidth="1"/>
    <col min="12511" max="12511" width="16.28515625" style="19" bestFit="1" customWidth="1"/>
    <col min="12512" max="12512" width="17.85546875" style="19" bestFit="1" customWidth="1"/>
    <col min="12513" max="12513" width="18.5703125" style="19" bestFit="1" customWidth="1"/>
    <col min="12514" max="12517" width="17.42578125" style="19" bestFit="1" customWidth="1"/>
    <col min="12518" max="12518" width="17.42578125" style="19" customWidth="1"/>
    <col min="12519" max="12519" width="19.28515625" style="19" customWidth="1"/>
    <col min="12520" max="12520" width="17.5703125" style="19" bestFit="1" customWidth="1"/>
    <col min="12521" max="12521" width="18.28515625" style="19" customWidth="1"/>
    <col min="12522" max="12522" width="30.140625" style="19" customWidth="1"/>
    <col min="12523" max="12523" width="19" style="19" customWidth="1"/>
    <col min="12524" max="12524" width="20" style="19" customWidth="1"/>
    <col min="12525" max="12525" width="16.5703125" style="19" customWidth="1"/>
    <col min="12526" max="12526" width="16.42578125" style="19" customWidth="1"/>
    <col min="12527" max="12531" width="6" style="19" bestFit="1" customWidth="1"/>
    <col min="12532" max="12533" width="7" style="19" bestFit="1" customWidth="1"/>
    <col min="12534" max="12763" width="9.140625" style="19"/>
    <col min="12764" max="12764" width="49.28515625" style="19" bestFit="1" customWidth="1"/>
    <col min="12765" max="12765" width="25" style="19" customWidth="1"/>
    <col min="12766" max="12766" width="21.28515625" style="19" customWidth="1"/>
    <col min="12767" max="12767" width="16.28515625" style="19" bestFit="1" customWidth="1"/>
    <col min="12768" max="12768" width="17.85546875" style="19" bestFit="1" customWidth="1"/>
    <col min="12769" max="12769" width="18.5703125" style="19" bestFit="1" customWidth="1"/>
    <col min="12770" max="12773" width="17.42578125" style="19" bestFit="1" customWidth="1"/>
    <col min="12774" max="12774" width="17.42578125" style="19" customWidth="1"/>
    <col min="12775" max="12775" width="19.28515625" style="19" customWidth="1"/>
    <col min="12776" max="12776" width="17.5703125" style="19" bestFit="1" customWidth="1"/>
    <col min="12777" max="12777" width="18.28515625" style="19" customWidth="1"/>
    <col min="12778" max="12778" width="30.140625" style="19" customWidth="1"/>
    <col min="12779" max="12779" width="19" style="19" customWidth="1"/>
    <col min="12780" max="12780" width="20" style="19" customWidth="1"/>
    <col min="12781" max="12781" width="16.5703125" style="19" customWidth="1"/>
    <col min="12782" max="12782" width="16.42578125" style="19" customWidth="1"/>
    <col min="12783" max="12787" width="6" style="19" bestFit="1" customWidth="1"/>
    <col min="12788" max="12789" width="7" style="19" bestFit="1" customWidth="1"/>
    <col min="12790" max="13019" width="9.140625" style="19"/>
    <col min="13020" max="13020" width="49.28515625" style="19" bestFit="1" customWidth="1"/>
    <col min="13021" max="13021" width="25" style="19" customWidth="1"/>
    <col min="13022" max="13022" width="21.28515625" style="19" customWidth="1"/>
    <col min="13023" max="13023" width="16.28515625" style="19" bestFit="1" customWidth="1"/>
    <col min="13024" max="13024" width="17.85546875" style="19" bestFit="1" customWidth="1"/>
    <col min="13025" max="13025" width="18.5703125" style="19" bestFit="1" customWidth="1"/>
    <col min="13026" max="13029" width="17.42578125" style="19" bestFit="1" customWidth="1"/>
    <col min="13030" max="13030" width="17.42578125" style="19" customWidth="1"/>
    <col min="13031" max="13031" width="19.28515625" style="19" customWidth="1"/>
    <col min="13032" max="13032" width="17.5703125" style="19" bestFit="1" customWidth="1"/>
    <col min="13033" max="13033" width="18.28515625" style="19" customWidth="1"/>
    <col min="13034" max="13034" width="30.140625" style="19" customWidth="1"/>
    <col min="13035" max="13035" width="19" style="19" customWidth="1"/>
    <col min="13036" max="13036" width="20" style="19" customWidth="1"/>
    <col min="13037" max="13037" width="16.5703125" style="19" customWidth="1"/>
    <col min="13038" max="13038" width="16.42578125" style="19" customWidth="1"/>
    <col min="13039" max="13043" width="6" style="19" bestFit="1" customWidth="1"/>
    <col min="13044" max="13045" width="7" style="19" bestFit="1" customWidth="1"/>
    <col min="13046" max="13275" width="9.140625" style="19"/>
    <col min="13276" max="13276" width="49.28515625" style="19" bestFit="1" customWidth="1"/>
    <col min="13277" max="13277" width="25" style="19" customWidth="1"/>
    <col min="13278" max="13278" width="21.28515625" style="19" customWidth="1"/>
    <col min="13279" max="13279" width="16.28515625" style="19" bestFit="1" customWidth="1"/>
    <col min="13280" max="13280" width="17.85546875" style="19" bestFit="1" customWidth="1"/>
    <col min="13281" max="13281" width="18.5703125" style="19" bestFit="1" customWidth="1"/>
    <col min="13282" max="13285" width="17.42578125" style="19" bestFit="1" customWidth="1"/>
    <col min="13286" max="13286" width="17.42578125" style="19" customWidth="1"/>
    <col min="13287" max="13287" width="19.28515625" style="19" customWidth="1"/>
    <col min="13288" max="13288" width="17.5703125" style="19" bestFit="1" customWidth="1"/>
    <col min="13289" max="13289" width="18.28515625" style="19" customWidth="1"/>
    <col min="13290" max="13290" width="30.140625" style="19" customWidth="1"/>
    <col min="13291" max="13291" width="19" style="19" customWidth="1"/>
    <col min="13292" max="13292" width="20" style="19" customWidth="1"/>
    <col min="13293" max="13293" width="16.5703125" style="19" customWidth="1"/>
    <col min="13294" max="13294" width="16.42578125" style="19" customWidth="1"/>
    <col min="13295" max="13299" width="6" style="19" bestFit="1" customWidth="1"/>
    <col min="13300" max="13301" width="7" style="19" bestFit="1" customWidth="1"/>
    <col min="13302" max="13531" width="9.140625" style="19"/>
    <col min="13532" max="13532" width="49.28515625" style="19" bestFit="1" customWidth="1"/>
    <col min="13533" max="13533" width="25" style="19" customWidth="1"/>
    <col min="13534" max="13534" width="21.28515625" style="19" customWidth="1"/>
    <col min="13535" max="13535" width="16.28515625" style="19" bestFit="1" customWidth="1"/>
    <col min="13536" max="13536" width="17.85546875" style="19" bestFit="1" customWidth="1"/>
    <col min="13537" max="13537" width="18.5703125" style="19" bestFit="1" customWidth="1"/>
    <col min="13538" max="13541" width="17.42578125" style="19" bestFit="1" customWidth="1"/>
    <col min="13542" max="13542" width="17.42578125" style="19" customWidth="1"/>
    <col min="13543" max="13543" width="19.28515625" style="19" customWidth="1"/>
    <col min="13544" max="13544" width="17.5703125" style="19" bestFit="1" customWidth="1"/>
    <col min="13545" max="13545" width="18.28515625" style="19" customWidth="1"/>
    <col min="13546" max="13546" width="30.140625" style="19" customWidth="1"/>
    <col min="13547" max="13547" width="19" style="19" customWidth="1"/>
    <col min="13548" max="13548" width="20" style="19" customWidth="1"/>
    <col min="13549" max="13549" width="16.5703125" style="19" customWidth="1"/>
    <col min="13550" max="13550" width="16.42578125" style="19" customWidth="1"/>
    <col min="13551" max="13555" width="6" style="19" bestFit="1" customWidth="1"/>
    <col min="13556" max="13557" width="7" style="19" bestFit="1" customWidth="1"/>
    <col min="13558" max="13787" width="9.140625" style="19"/>
    <col min="13788" max="13788" width="49.28515625" style="19" bestFit="1" customWidth="1"/>
    <col min="13789" max="13789" width="25" style="19" customWidth="1"/>
    <col min="13790" max="13790" width="21.28515625" style="19" customWidth="1"/>
    <col min="13791" max="13791" width="16.28515625" style="19" bestFit="1" customWidth="1"/>
    <col min="13792" max="13792" width="17.85546875" style="19" bestFit="1" customWidth="1"/>
    <col min="13793" max="13793" width="18.5703125" style="19" bestFit="1" customWidth="1"/>
    <col min="13794" max="13797" width="17.42578125" style="19" bestFit="1" customWidth="1"/>
    <col min="13798" max="13798" width="17.42578125" style="19" customWidth="1"/>
    <col min="13799" max="13799" width="19.28515625" style="19" customWidth="1"/>
    <col min="13800" max="13800" width="17.5703125" style="19" bestFit="1" customWidth="1"/>
    <col min="13801" max="13801" width="18.28515625" style="19" customWidth="1"/>
    <col min="13802" max="13802" width="30.140625" style="19" customWidth="1"/>
    <col min="13803" max="13803" width="19" style="19" customWidth="1"/>
    <col min="13804" max="13804" width="20" style="19" customWidth="1"/>
    <col min="13805" max="13805" width="16.5703125" style="19" customWidth="1"/>
    <col min="13806" max="13806" width="16.42578125" style="19" customWidth="1"/>
    <col min="13807" max="13811" width="6" style="19" bestFit="1" customWidth="1"/>
    <col min="13812" max="13813" width="7" style="19" bestFit="1" customWidth="1"/>
    <col min="13814" max="14043" width="9.140625" style="19"/>
    <col min="14044" max="14044" width="49.28515625" style="19" bestFit="1" customWidth="1"/>
    <col min="14045" max="14045" width="25" style="19" customWidth="1"/>
    <col min="14046" max="14046" width="21.28515625" style="19" customWidth="1"/>
    <col min="14047" max="14047" width="16.28515625" style="19" bestFit="1" customWidth="1"/>
    <col min="14048" max="14048" width="17.85546875" style="19" bestFit="1" customWidth="1"/>
    <col min="14049" max="14049" width="18.5703125" style="19" bestFit="1" customWidth="1"/>
    <col min="14050" max="14053" width="17.42578125" style="19" bestFit="1" customWidth="1"/>
    <col min="14054" max="14054" width="17.42578125" style="19" customWidth="1"/>
    <col min="14055" max="14055" width="19.28515625" style="19" customWidth="1"/>
    <col min="14056" max="14056" width="17.5703125" style="19" bestFit="1" customWidth="1"/>
    <col min="14057" max="14057" width="18.28515625" style="19" customWidth="1"/>
    <col min="14058" max="14058" width="30.140625" style="19" customWidth="1"/>
    <col min="14059" max="14059" width="19" style="19" customWidth="1"/>
    <col min="14060" max="14060" width="20" style="19" customWidth="1"/>
    <col min="14061" max="14061" width="16.5703125" style="19" customWidth="1"/>
    <col min="14062" max="14062" width="16.42578125" style="19" customWidth="1"/>
    <col min="14063" max="14067" width="6" style="19" bestFit="1" customWidth="1"/>
    <col min="14068" max="14069" width="7" style="19" bestFit="1" customWidth="1"/>
    <col min="14070" max="14299" width="9.140625" style="19"/>
    <col min="14300" max="14300" width="49.28515625" style="19" bestFit="1" customWidth="1"/>
    <col min="14301" max="14301" width="25" style="19" customWidth="1"/>
    <col min="14302" max="14302" width="21.28515625" style="19" customWidth="1"/>
    <col min="14303" max="14303" width="16.28515625" style="19" bestFit="1" customWidth="1"/>
    <col min="14304" max="14304" width="17.85546875" style="19" bestFit="1" customWidth="1"/>
    <col min="14305" max="14305" width="18.5703125" style="19" bestFit="1" customWidth="1"/>
    <col min="14306" max="14309" width="17.42578125" style="19" bestFit="1" customWidth="1"/>
    <col min="14310" max="14310" width="17.42578125" style="19" customWidth="1"/>
    <col min="14311" max="14311" width="19.28515625" style="19" customWidth="1"/>
    <col min="14312" max="14312" width="17.5703125" style="19" bestFit="1" customWidth="1"/>
    <col min="14313" max="14313" width="18.28515625" style="19" customWidth="1"/>
    <col min="14314" max="14314" width="30.140625" style="19" customWidth="1"/>
    <col min="14315" max="14315" width="19" style="19" customWidth="1"/>
    <col min="14316" max="14316" width="20" style="19" customWidth="1"/>
    <col min="14317" max="14317" width="16.5703125" style="19" customWidth="1"/>
    <col min="14318" max="14318" width="16.42578125" style="19" customWidth="1"/>
    <col min="14319" max="14323" width="6" style="19" bestFit="1" customWidth="1"/>
    <col min="14324" max="14325" width="7" style="19" bestFit="1" customWidth="1"/>
    <col min="14326" max="14555" width="9.140625" style="19"/>
    <col min="14556" max="14556" width="49.28515625" style="19" bestFit="1" customWidth="1"/>
    <col min="14557" max="14557" width="25" style="19" customWidth="1"/>
    <col min="14558" max="14558" width="21.28515625" style="19" customWidth="1"/>
    <col min="14559" max="14559" width="16.28515625" style="19" bestFit="1" customWidth="1"/>
    <col min="14560" max="14560" width="17.85546875" style="19" bestFit="1" customWidth="1"/>
    <col min="14561" max="14561" width="18.5703125" style="19" bestFit="1" customWidth="1"/>
    <col min="14562" max="14565" width="17.42578125" style="19" bestFit="1" customWidth="1"/>
    <col min="14566" max="14566" width="17.42578125" style="19" customWidth="1"/>
    <col min="14567" max="14567" width="19.28515625" style="19" customWidth="1"/>
    <col min="14568" max="14568" width="17.5703125" style="19" bestFit="1" customWidth="1"/>
    <col min="14569" max="14569" width="18.28515625" style="19" customWidth="1"/>
    <col min="14570" max="14570" width="30.140625" style="19" customWidth="1"/>
    <col min="14571" max="14571" width="19" style="19" customWidth="1"/>
    <col min="14572" max="14572" width="20" style="19" customWidth="1"/>
    <col min="14573" max="14573" width="16.5703125" style="19" customWidth="1"/>
    <col min="14574" max="14574" width="16.42578125" style="19" customWidth="1"/>
    <col min="14575" max="14579" width="6" style="19" bestFit="1" customWidth="1"/>
    <col min="14580" max="14581" width="7" style="19" bestFit="1" customWidth="1"/>
    <col min="14582" max="14811" width="9.140625" style="19"/>
    <col min="14812" max="14812" width="49.28515625" style="19" bestFit="1" customWidth="1"/>
    <col min="14813" max="14813" width="25" style="19" customWidth="1"/>
    <col min="14814" max="14814" width="21.28515625" style="19" customWidth="1"/>
    <col min="14815" max="14815" width="16.28515625" style="19" bestFit="1" customWidth="1"/>
    <col min="14816" max="14816" width="17.85546875" style="19" bestFit="1" customWidth="1"/>
    <col min="14817" max="14817" width="18.5703125" style="19" bestFit="1" customWidth="1"/>
    <col min="14818" max="14821" width="17.42578125" style="19" bestFit="1" customWidth="1"/>
    <col min="14822" max="14822" width="17.42578125" style="19" customWidth="1"/>
    <col min="14823" max="14823" width="19.28515625" style="19" customWidth="1"/>
    <col min="14824" max="14824" width="17.5703125" style="19" bestFit="1" customWidth="1"/>
    <col min="14825" max="14825" width="18.28515625" style="19" customWidth="1"/>
    <col min="14826" max="14826" width="30.140625" style="19" customWidth="1"/>
    <col min="14827" max="14827" width="19" style="19" customWidth="1"/>
    <col min="14828" max="14828" width="20" style="19" customWidth="1"/>
    <col min="14829" max="14829" width="16.5703125" style="19" customWidth="1"/>
    <col min="14830" max="14830" width="16.42578125" style="19" customWidth="1"/>
    <col min="14831" max="14835" width="6" style="19" bestFit="1" customWidth="1"/>
    <col min="14836" max="14837" width="7" style="19" bestFit="1" customWidth="1"/>
    <col min="14838" max="15067" width="9.140625" style="19"/>
    <col min="15068" max="15068" width="49.28515625" style="19" bestFit="1" customWidth="1"/>
    <col min="15069" max="15069" width="25" style="19" customWidth="1"/>
    <col min="15070" max="15070" width="21.28515625" style="19" customWidth="1"/>
    <col min="15071" max="15071" width="16.28515625" style="19" bestFit="1" customWidth="1"/>
    <col min="15072" max="15072" width="17.85546875" style="19" bestFit="1" customWidth="1"/>
    <col min="15073" max="15073" width="18.5703125" style="19" bestFit="1" customWidth="1"/>
    <col min="15074" max="15077" width="17.42578125" style="19" bestFit="1" customWidth="1"/>
    <col min="15078" max="15078" width="17.42578125" style="19" customWidth="1"/>
    <col min="15079" max="15079" width="19.28515625" style="19" customWidth="1"/>
    <col min="15080" max="15080" width="17.5703125" style="19" bestFit="1" customWidth="1"/>
    <col min="15081" max="15081" width="18.28515625" style="19" customWidth="1"/>
    <col min="15082" max="15082" width="30.140625" style="19" customWidth="1"/>
    <col min="15083" max="15083" width="19" style="19" customWidth="1"/>
    <col min="15084" max="15084" width="20" style="19" customWidth="1"/>
    <col min="15085" max="15085" width="16.5703125" style="19" customWidth="1"/>
    <col min="15086" max="15086" width="16.42578125" style="19" customWidth="1"/>
    <col min="15087" max="15091" width="6" style="19" bestFit="1" customWidth="1"/>
    <col min="15092" max="15093" width="7" style="19" bestFit="1" customWidth="1"/>
    <col min="15094" max="15323" width="9.140625" style="19"/>
    <col min="15324" max="15324" width="49.28515625" style="19" bestFit="1" customWidth="1"/>
    <col min="15325" max="15325" width="25" style="19" customWidth="1"/>
    <col min="15326" max="15326" width="21.28515625" style="19" customWidth="1"/>
    <col min="15327" max="15327" width="16.28515625" style="19" bestFit="1" customWidth="1"/>
    <col min="15328" max="15328" width="17.85546875" style="19" bestFit="1" customWidth="1"/>
    <col min="15329" max="15329" width="18.5703125" style="19" bestFit="1" customWidth="1"/>
    <col min="15330" max="15333" width="17.42578125" style="19" bestFit="1" customWidth="1"/>
    <col min="15334" max="15334" width="17.42578125" style="19" customWidth="1"/>
    <col min="15335" max="15335" width="19.28515625" style="19" customWidth="1"/>
    <col min="15336" max="15336" width="17.5703125" style="19" bestFit="1" customWidth="1"/>
    <col min="15337" max="15337" width="18.28515625" style="19" customWidth="1"/>
    <col min="15338" max="15338" width="30.140625" style="19" customWidth="1"/>
    <col min="15339" max="15339" width="19" style="19" customWidth="1"/>
    <col min="15340" max="15340" width="20" style="19" customWidth="1"/>
    <col min="15341" max="15341" width="16.5703125" style="19" customWidth="1"/>
    <col min="15342" max="15342" width="16.42578125" style="19" customWidth="1"/>
    <col min="15343" max="15347" width="6" style="19" bestFit="1" customWidth="1"/>
    <col min="15348" max="15349" width="7" style="19" bestFit="1" customWidth="1"/>
    <col min="15350" max="15579" width="9.140625" style="19"/>
    <col min="15580" max="15580" width="49.28515625" style="19" bestFit="1" customWidth="1"/>
    <col min="15581" max="15581" width="25" style="19" customWidth="1"/>
    <col min="15582" max="15582" width="21.28515625" style="19" customWidth="1"/>
    <col min="15583" max="15583" width="16.28515625" style="19" bestFit="1" customWidth="1"/>
    <col min="15584" max="15584" width="17.85546875" style="19" bestFit="1" customWidth="1"/>
    <col min="15585" max="15585" width="18.5703125" style="19" bestFit="1" customWidth="1"/>
    <col min="15586" max="15589" width="17.42578125" style="19" bestFit="1" customWidth="1"/>
    <col min="15590" max="15590" width="17.42578125" style="19" customWidth="1"/>
    <col min="15591" max="15591" width="19.28515625" style="19" customWidth="1"/>
    <col min="15592" max="15592" width="17.5703125" style="19" bestFit="1" customWidth="1"/>
    <col min="15593" max="15593" width="18.28515625" style="19" customWidth="1"/>
    <col min="15594" max="15594" width="30.140625" style="19" customWidth="1"/>
    <col min="15595" max="15595" width="19" style="19" customWidth="1"/>
    <col min="15596" max="15596" width="20" style="19" customWidth="1"/>
    <col min="15597" max="15597" width="16.5703125" style="19" customWidth="1"/>
    <col min="15598" max="15598" width="16.42578125" style="19" customWidth="1"/>
    <col min="15599" max="15603" width="6" style="19" bestFit="1" customWidth="1"/>
    <col min="15604" max="15605" width="7" style="19" bestFit="1" customWidth="1"/>
    <col min="15606" max="15835" width="9.140625" style="19"/>
    <col min="15836" max="15836" width="49.28515625" style="19" bestFit="1" customWidth="1"/>
    <col min="15837" max="15837" width="25" style="19" customWidth="1"/>
    <col min="15838" max="15838" width="21.28515625" style="19" customWidth="1"/>
    <col min="15839" max="15839" width="16.28515625" style="19" bestFit="1" customWidth="1"/>
    <col min="15840" max="15840" width="17.85546875" style="19" bestFit="1" customWidth="1"/>
    <col min="15841" max="15841" width="18.5703125" style="19" bestFit="1" customWidth="1"/>
    <col min="15842" max="15845" width="17.42578125" style="19" bestFit="1" customWidth="1"/>
    <col min="15846" max="15846" width="17.42578125" style="19" customWidth="1"/>
    <col min="15847" max="15847" width="19.28515625" style="19" customWidth="1"/>
    <col min="15848" max="15848" width="17.5703125" style="19" bestFit="1" customWidth="1"/>
    <col min="15849" max="15849" width="18.28515625" style="19" customWidth="1"/>
    <col min="15850" max="15850" width="30.140625" style="19" customWidth="1"/>
    <col min="15851" max="15851" width="19" style="19" customWidth="1"/>
    <col min="15852" max="15852" width="20" style="19" customWidth="1"/>
    <col min="15853" max="15853" width="16.5703125" style="19" customWidth="1"/>
    <col min="15854" max="15854" width="16.42578125" style="19" customWidth="1"/>
    <col min="15855" max="15859" width="6" style="19" bestFit="1" customWidth="1"/>
    <col min="15860" max="15861" width="7" style="19" bestFit="1" customWidth="1"/>
    <col min="15862" max="16091" width="9.140625" style="19"/>
    <col min="16092" max="16092" width="49.28515625" style="19" bestFit="1" customWidth="1"/>
    <col min="16093" max="16093" width="25" style="19" customWidth="1"/>
    <col min="16094" max="16094" width="21.28515625" style="19" customWidth="1"/>
    <col min="16095" max="16095" width="16.28515625" style="19" bestFit="1" customWidth="1"/>
    <col min="16096" max="16096" width="17.85546875" style="19" bestFit="1" customWidth="1"/>
    <col min="16097" max="16097" width="18.5703125" style="19" bestFit="1" customWidth="1"/>
    <col min="16098" max="16101" width="17.42578125" style="19" bestFit="1" customWidth="1"/>
    <col min="16102" max="16102" width="17.42578125" style="19" customWidth="1"/>
    <col min="16103" max="16103" width="19.28515625" style="19" customWidth="1"/>
    <col min="16104" max="16104" width="17.5703125" style="19" bestFit="1" customWidth="1"/>
    <col min="16105" max="16105" width="18.28515625" style="19" customWidth="1"/>
    <col min="16106" max="16106" width="30.140625" style="19" customWidth="1"/>
    <col min="16107" max="16107" width="19" style="19" customWidth="1"/>
    <col min="16108" max="16108" width="20" style="19" customWidth="1"/>
    <col min="16109" max="16109" width="16.5703125" style="19" customWidth="1"/>
    <col min="16110" max="16110" width="16.42578125" style="19" customWidth="1"/>
    <col min="16111" max="16115" width="6" style="19" bestFit="1" customWidth="1"/>
    <col min="16116" max="16117" width="7" style="19" bestFit="1" customWidth="1"/>
    <col min="16118" max="16384" width="9.140625" style="19"/>
  </cols>
  <sheetData>
    <row r="1" spans="1:11" s="19" customFormat="1" ht="18.75" customHeight="1" x14ac:dyDescent="0.25">
      <c r="B1" s="1"/>
      <c r="C1" s="1"/>
      <c r="D1" s="1"/>
      <c r="E1" s="1"/>
      <c r="F1" s="1"/>
      <c r="G1" s="1"/>
      <c r="H1" s="1"/>
      <c r="I1" s="1"/>
      <c r="J1" s="1"/>
      <c r="K1" s="20"/>
    </row>
    <row r="2" spans="1:11" s="19" customFormat="1" ht="18.75" customHeight="1" x14ac:dyDescent="0.25">
      <c r="B2" s="1"/>
      <c r="C2" s="1"/>
      <c r="D2" s="1"/>
      <c r="E2" s="1"/>
      <c r="F2" s="1"/>
      <c r="G2" s="1"/>
      <c r="H2" s="1"/>
      <c r="I2" s="1"/>
      <c r="J2" s="1"/>
      <c r="K2" s="20"/>
    </row>
    <row r="3" spans="1:11" s="19" customFormat="1" ht="18.75" customHeight="1" x14ac:dyDescent="0.25">
      <c r="B3" s="1"/>
      <c r="C3" s="1"/>
      <c r="D3" s="1"/>
      <c r="E3" s="1"/>
      <c r="F3" s="1"/>
      <c r="G3" s="1"/>
      <c r="H3" s="1"/>
      <c r="I3" s="1"/>
      <c r="J3" s="1"/>
      <c r="K3" s="20"/>
    </row>
    <row r="4" spans="1:11" s="19" customFormat="1" ht="18.75" customHeight="1" x14ac:dyDescent="0.25">
      <c r="B4" s="1"/>
      <c r="C4" s="1"/>
      <c r="D4" s="1"/>
      <c r="E4" s="1"/>
      <c r="F4" s="1"/>
      <c r="G4" s="1"/>
      <c r="H4" s="1"/>
      <c r="I4" s="1"/>
      <c r="J4" s="1"/>
      <c r="K4" s="20"/>
    </row>
    <row r="5" spans="1:11" s="19" customFormat="1" ht="18.75" customHeight="1" x14ac:dyDescent="0.25">
      <c r="B5" s="1"/>
      <c r="C5" s="1"/>
      <c r="D5" s="1"/>
      <c r="E5" s="1"/>
      <c r="F5" s="1"/>
      <c r="G5" s="1"/>
      <c r="H5" s="1"/>
      <c r="I5" s="1"/>
      <c r="J5" s="1"/>
      <c r="K5" s="20"/>
    </row>
    <row r="6" spans="1:11" s="19" customFormat="1" ht="18.75" customHeight="1" x14ac:dyDescent="0.25">
      <c r="B6" s="1"/>
      <c r="C6" s="1"/>
      <c r="D6" s="1"/>
      <c r="E6" s="1"/>
      <c r="F6" s="1"/>
      <c r="G6" s="1"/>
      <c r="H6" s="1"/>
      <c r="I6" s="1"/>
      <c r="J6" s="1"/>
      <c r="K6" s="20"/>
    </row>
    <row r="7" spans="1:11" s="19" customFormat="1" ht="18.75" x14ac:dyDescent="0.25">
      <c r="B7" s="2" t="s">
        <v>0</v>
      </c>
      <c r="C7" s="2"/>
      <c r="D7" s="2"/>
      <c r="E7" s="2"/>
      <c r="F7" s="2"/>
      <c r="G7" s="2"/>
      <c r="H7" s="2"/>
      <c r="I7" s="2"/>
      <c r="J7" s="2"/>
      <c r="K7" s="2"/>
    </row>
    <row r="8" spans="1:11" s="19" customFormat="1" ht="15.75" x14ac:dyDescent="0.25">
      <c r="B8" s="3" t="s">
        <v>1</v>
      </c>
      <c r="C8" s="3"/>
      <c r="D8" s="3"/>
      <c r="E8" s="3"/>
      <c r="F8" s="3"/>
      <c r="G8" s="3"/>
      <c r="H8" s="3"/>
      <c r="I8" s="3"/>
      <c r="J8" s="3"/>
      <c r="K8" s="3"/>
    </row>
    <row r="9" spans="1:11" s="19" customFormat="1" ht="15.75" x14ac:dyDescent="0.25">
      <c r="B9" s="4" t="s">
        <v>2</v>
      </c>
      <c r="C9" s="4"/>
      <c r="D9" s="4"/>
      <c r="E9" s="4"/>
      <c r="F9" s="4"/>
      <c r="G9" s="4"/>
      <c r="H9" s="4"/>
      <c r="I9" s="4"/>
      <c r="J9" s="4"/>
      <c r="K9" s="4"/>
    </row>
    <row r="10" spans="1:11" s="19" customFormat="1" x14ac:dyDescent="0.25">
      <c r="B10" s="18" t="s">
        <v>3</v>
      </c>
      <c r="C10" s="18"/>
      <c r="D10" s="18"/>
      <c r="E10" s="18"/>
      <c r="F10" s="18"/>
      <c r="G10" s="18"/>
      <c r="H10" s="18"/>
      <c r="I10" s="18"/>
      <c r="J10" s="18"/>
      <c r="K10" s="18"/>
    </row>
    <row r="11" spans="1:11" s="19" customFormat="1" x14ac:dyDescent="0.25">
      <c r="E11" s="21"/>
      <c r="F11" s="22"/>
      <c r="G11" s="23"/>
      <c r="K11" s="24"/>
    </row>
    <row r="12" spans="1:11" s="19" customFormat="1" ht="31.5" x14ac:dyDescent="0.25">
      <c r="B12" s="5"/>
      <c r="C12" s="6" t="s">
        <v>5</v>
      </c>
      <c r="D12" s="6" t="s">
        <v>6</v>
      </c>
      <c r="E12" s="6" t="s">
        <v>7</v>
      </c>
      <c r="F12" s="6" t="s">
        <v>8</v>
      </c>
      <c r="G12" s="6" t="s">
        <v>9</v>
      </c>
      <c r="H12" s="6" t="s">
        <v>10</v>
      </c>
      <c r="I12" s="6" t="s">
        <v>11</v>
      </c>
      <c r="J12" s="6" t="s">
        <v>12</v>
      </c>
      <c r="K12" s="6" t="s">
        <v>4</v>
      </c>
    </row>
    <row r="13" spans="1:11" s="19" customFormat="1" x14ac:dyDescent="0.25">
      <c r="B13" s="7" t="s">
        <v>13</v>
      </c>
      <c r="C13" s="8"/>
      <c r="D13" s="8"/>
      <c r="E13" s="8"/>
      <c r="F13" s="8"/>
      <c r="G13" s="8"/>
      <c r="H13" s="8"/>
      <c r="I13" s="8"/>
      <c r="J13" s="8"/>
      <c r="K13" s="8"/>
    </row>
    <row r="14" spans="1:11" s="19" customFormat="1" x14ac:dyDescent="0.25">
      <c r="B14" s="9" t="s">
        <v>14</v>
      </c>
      <c r="C14" s="10">
        <f>SUM(C15:C19)</f>
        <v>354421683.00349998</v>
      </c>
      <c r="D14" s="10">
        <f>SUM(D15:D19)</f>
        <v>354421683.00350004</v>
      </c>
      <c r="E14" s="10">
        <f t="shared" ref="E14:J14" si="0">SUM(E15:E19)</f>
        <v>0</v>
      </c>
      <c r="F14" s="10">
        <f t="shared" si="0"/>
        <v>53377675.940000005</v>
      </c>
      <c r="G14" s="10">
        <f t="shared" si="0"/>
        <v>26250731.289999999</v>
      </c>
      <c r="H14" s="10">
        <f t="shared" si="0"/>
        <v>26401038.710000001</v>
      </c>
      <c r="I14" s="10">
        <f t="shared" si="0"/>
        <v>41093721.340000004</v>
      </c>
      <c r="J14" s="10">
        <f t="shared" si="0"/>
        <v>26853759.600000001</v>
      </c>
      <c r="K14" s="10">
        <f>SUM(K15:K19)</f>
        <v>173976926.88</v>
      </c>
    </row>
    <row r="15" spans="1:11" s="19" customFormat="1" x14ac:dyDescent="0.25">
      <c r="A15" s="19" t="str">
        <f>LEFT(B15,5)</f>
        <v>2.1.1</v>
      </c>
      <c r="B15" s="25" t="s">
        <v>15</v>
      </c>
      <c r="C15" s="21">
        <v>272309821</v>
      </c>
      <c r="D15" s="21">
        <v>270019593.82000005</v>
      </c>
      <c r="E15" s="21">
        <v>0</v>
      </c>
      <c r="F15" s="21">
        <v>45482691.740000002</v>
      </c>
      <c r="G15" s="21">
        <v>22304804.209999997</v>
      </c>
      <c r="H15" s="21">
        <v>22215295.050000001</v>
      </c>
      <c r="I15" s="21">
        <v>22117699.940000001</v>
      </c>
      <c r="J15" s="26">
        <v>22849861.460000001</v>
      </c>
      <c r="K15" s="21">
        <f>SUM(E15:J15)</f>
        <v>134970352.40000001</v>
      </c>
    </row>
    <row r="16" spans="1:11" s="19" customFormat="1" x14ac:dyDescent="0.25">
      <c r="A16" s="19" t="str">
        <f t="shared" ref="A16:A70" si="1">LEFT(B16,5)</f>
        <v>2.1.2</v>
      </c>
      <c r="B16" s="25" t="s">
        <v>16</v>
      </c>
      <c r="C16" s="21">
        <v>43866232</v>
      </c>
      <c r="D16" s="21">
        <v>43474860.519999996</v>
      </c>
      <c r="E16" s="21">
        <v>0</v>
      </c>
      <c r="F16" s="26">
        <v>1095000</v>
      </c>
      <c r="G16" s="26">
        <v>559500</v>
      </c>
      <c r="H16" s="26">
        <v>811000</v>
      </c>
      <c r="I16" s="26">
        <v>15571817.189999999</v>
      </c>
      <c r="J16" s="26">
        <v>551500</v>
      </c>
      <c r="K16" s="21">
        <f>SUM(E16:J16)</f>
        <v>18588817.189999998</v>
      </c>
    </row>
    <row r="17" spans="1:11" s="19" customFormat="1" hidden="1" x14ac:dyDescent="0.25">
      <c r="A17" s="19" t="str">
        <f t="shared" si="1"/>
        <v>2.1.3</v>
      </c>
      <c r="B17" s="25" t="s">
        <v>17</v>
      </c>
      <c r="C17" s="21">
        <v>0</v>
      </c>
      <c r="D17" s="21">
        <v>0</v>
      </c>
      <c r="E17" s="21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1">
        <f>SUM(E17:J17)</f>
        <v>0</v>
      </c>
    </row>
    <row r="18" spans="1:11" s="19" customFormat="1" hidden="1" x14ac:dyDescent="0.25">
      <c r="A18" s="19" t="str">
        <f t="shared" si="1"/>
        <v>2.1.4</v>
      </c>
      <c r="B18" s="25" t="s">
        <v>18</v>
      </c>
      <c r="C18" s="21">
        <v>0</v>
      </c>
      <c r="D18" s="21">
        <v>0</v>
      </c>
      <c r="E18" s="21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1">
        <f>SUM(E18:J18)</f>
        <v>0</v>
      </c>
    </row>
    <row r="19" spans="1:11" s="19" customFormat="1" x14ac:dyDescent="0.25">
      <c r="A19" s="19" t="str">
        <f t="shared" si="1"/>
        <v>2.1.5</v>
      </c>
      <c r="B19" s="25" t="s">
        <v>19</v>
      </c>
      <c r="C19" s="21">
        <v>38245630.003499992</v>
      </c>
      <c r="D19" s="21">
        <v>40927228.663500004</v>
      </c>
      <c r="E19" s="21">
        <v>0</v>
      </c>
      <c r="F19" s="26">
        <v>6799984.2000000002</v>
      </c>
      <c r="G19" s="26">
        <v>3386427.0800000005</v>
      </c>
      <c r="H19" s="26">
        <v>3374743.66</v>
      </c>
      <c r="I19" s="26">
        <v>3404204.2099999995</v>
      </c>
      <c r="J19" s="26">
        <v>3452398.1399999997</v>
      </c>
      <c r="K19" s="21">
        <f>SUM(E19:J19)</f>
        <v>20417757.290000003</v>
      </c>
    </row>
    <row r="20" spans="1:11" s="19" customFormat="1" x14ac:dyDescent="0.25">
      <c r="A20" s="19" t="str">
        <f t="shared" si="1"/>
        <v>2.2 -</v>
      </c>
      <c r="B20" s="9" t="s">
        <v>20</v>
      </c>
      <c r="C20" s="11">
        <f>SUM(C21:C29)</f>
        <v>32376491</v>
      </c>
      <c r="D20" s="11">
        <f>SUM(D21:D29)</f>
        <v>50671995.769999996</v>
      </c>
      <c r="E20" s="11">
        <f t="shared" ref="E20:J20" si="2">SUM(E21:E29)</f>
        <v>1785031.2</v>
      </c>
      <c r="F20" s="11">
        <f t="shared" si="2"/>
        <v>2632092.11</v>
      </c>
      <c r="G20" s="11">
        <f t="shared" si="2"/>
        <v>2904808.26</v>
      </c>
      <c r="H20" s="11">
        <f t="shared" si="2"/>
        <v>2832861.61</v>
      </c>
      <c r="I20" s="11">
        <f t="shared" si="2"/>
        <v>2559450.7400000002</v>
      </c>
      <c r="J20" s="11">
        <f t="shared" si="2"/>
        <v>3943305.94</v>
      </c>
      <c r="K20" s="11">
        <f>SUM(K21:K29)</f>
        <v>16657549.859999999</v>
      </c>
    </row>
    <row r="21" spans="1:11" s="19" customFormat="1" x14ac:dyDescent="0.25">
      <c r="A21" s="19" t="str">
        <f t="shared" si="1"/>
        <v>2.2.1</v>
      </c>
      <c r="B21" s="25" t="s">
        <v>21</v>
      </c>
      <c r="C21" s="21">
        <v>22296543</v>
      </c>
      <c r="D21" s="21">
        <v>23796643</v>
      </c>
      <c r="E21" s="21">
        <v>1488673.22</v>
      </c>
      <c r="F21" s="26">
        <v>1412573.3599999999</v>
      </c>
      <c r="G21" s="26">
        <v>1830305.0999999999</v>
      </c>
      <c r="H21" s="21">
        <v>1561067.72</v>
      </c>
      <c r="I21" s="26">
        <v>2003033.96</v>
      </c>
      <c r="J21" s="26">
        <v>2001379.2200000002</v>
      </c>
      <c r="K21" s="21">
        <f>SUM(E21:J21)</f>
        <v>10297032.58</v>
      </c>
    </row>
    <row r="22" spans="1:11" s="19" customFormat="1" ht="30" hidden="1" x14ac:dyDescent="0.25">
      <c r="A22" s="19" t="str">
        <f t="shared" si="1"/>
        <v>2.2.2</v>
      </c>
      <c r="B22" s="25" t="s">
        <v>22</v>
      </c>
      <c r="C22" s="21">
        <v>1497818</v>
      </c>
      <c r="D22" s="21">
        <v>2697818</v>
      </c>
      <c r="E22" s="21">
        <v>0</v>
      </c>
      <c r="F22" s="26">
        <v>0</v>
      </c>
      <c r="G22" s="26">
        <v>0</v>
      </c>
      <c r="H22" s="21">
        <v>0</v>
      </c>
      <c r="I22" s="26">
        <v>0</v>
      </c>
      <c r="J22" s="26">
        <v>198594</v>
      </c>
      <c r="K22" s="21">
        <f>SUM(E22:J22)</f>
        <v>198594</v>
      </c>
    </row>
    <row r="23" spans="1:11" s="19" customFormat="1" hidden="1" x14ac:dyDescent="0.25">
      <c r="A23" s="19" t="str">
        <f t="shared" si="1"/>
        <v>2.2.3</v>
      </c>
      <c r="B23" s="25" t="s">
        <v>23</v>
      </c>
      <c r="C23" s="21">
        <v>0</v>
      </c>
      <c r="D23" s="21">
        <v>0</v>
      </c>
      <c r="E23" s="21">
        <v>0</v>
      </c>
      <c r="F23" s="26">
        <v>0</v>
      </c>
      <c r="G23" s="26">
        <v>0</v>
      </c>
      <c r="H23" s="21">
        <v>0</v>
      </c>
      <c r="I23" s="26">
        <v>0</v>
      </c>
      <c r="J23" s="26">
        <v>0</v>
      </c>
      <c r="K23" s="21">
        <f>SUM(E23:J23)</f>
        <v>0</v>
      </c>
    </row>
    <row r="24" spans="1:11" s="19" customFormat="1" ht="18" customHeight="1" x14ac:dyDescent="0.25">
      <c r="A24" s="19" t="str">
        <f t="shared" si="1"/>
        <v>2.2.4</v>
      </c>
      <c r="B24" s="25" t="s">
        <v>24</v>
      </c>
      <c r="C24" s="21">
        <v>0</v>
      </c>
      <c r="D24" s="21">
        <v>400000</v>
      </c>
      <c r="E24" s="21">
        <v>0</v>
      </c>
      <c r="F24" s="26">
        <v>0</v>
      </c>
      <c r="G24" s="26">
        <v>0</v>
      </c>
      <c r="H24" s="21">
        <v>25000</v>
      </c>
      <c r="I24" s="26">
        <v>0</v>
      </c>
      <c r="J24" s="26">
        <v>71328</v>
      </c>
      <c r="K24" s="21">
        <f>SUM(E24:J24)</f>
        <v>96328</v>
      </c>
    </row>
    <row r="25" spans="1:11" s="19" customFormat="1" hidden="1" x14ac:dyDescent="0.25">
      <c r="A25" s="19" t="str">
        <f>LEFT(B25,5)</f>
        <v>2.2.5</v>
      </c>
      <c r="B25" s="25" t="s">
        <v>25</v>
      </c>
      <c r="C25" s="21">
        <v>271999</v>
      </c>
      <c r="D25" s="21">
        <v>7000000</v>
      </c>
      <c r="E25" s="21">
        <v>0</v>
      </c>
      <c r="F25" s="26">
        <v>0</v>
      </c>
      <c r="G25" s="26">
        <v>0</v>
      </c>
      <c r="H25" s="21">
        <v>0</v>
      </c>
      <c r="I25" s="26">
        <v>0</v>
      </c>
      <c r="J25" s="26">
        <v>0</v>
      </c>
      <c r="K25" s="21">
        <f>SUM(E25:J25)</f>
        <v>0</v>
      </c>
    </row>
    <row r="26" spans="1:11" s="19" customFormat="1" x14ac:dyDescent="0.25">
      <c r="A26" s="19" t="str">
        <f t="shared" si="1"/>
        <v>2.2.6</v>
      </c>
      <c r="B26" s="25" t="s">
        <v>26</v>
      </c>
      <c r="C26" s="21">
        <v>2240371</v>
      </c>
      <c r="D26" s="21">
        <v>2940371</v>
      </c>
      <c r="E26" s="21">
        <v>72298.240000000005</v>
      </c>
      <c r="F26" s="26">
        <v>74284</v>
      </c>
      <c r="G26" s="26">
        <v>74284</v>
      </c>
      <c r="H26" s="21">
        <v>82222.559999999998</v>
      </c>
      <c r="I26" s="26">
        <v>79294.880000000005</v>
      </c>
      <c r="J26" s="26">
        <v>443506.27</v>
      </c>
      <c r="K26" s="21">
        <f>SUM(E26:J26)</f>
        <v>825889.95</v>
      </c>
    </row>
    <row r="27" spans="1:11" s="19" customFormat="1" ht="47.25" customHeight="1" x14ac:dyDescent="0.25">
      <c r="A27" s="19" t="str">
        <f t="shared" si="1"/>
        <v>2.2.7</v>
      </c>
      <c r="B27" s="25" t="s">
        <v>27</v>
      </c>
      <c r="C27" s="21">
        <v>3435019</v>
      </c>
      <c r="D27" s="21">
        <v>8644422.7699999996</v>
      </c>
      <c r="E27" s="21">
        <v>162699.74000000002</v>
      </c>
      <c r="F27" s="26">
        <v>515546.29000000004</v>
      </c>
      <c r="G27" s="26">
        <v>539527.51</v>
      </c>
      <c r="H27" s="21">
        <v>369648.14</v>
      </c>
      <c r="I27" s="26">
        <v>246058.23999999999</v>
      </c>
      <c r="J27" s="26">
        <v>919212.59000000008</v>
      </c>
      <c r="K27" s="21">
        <f>SUM(E27:J27)</f>
        <v>2752692.5100000002</v>
      </c>
    </row>
    <row r="28" spans="1:11" s="19" customFormat="1" ht="30" x14ac:dyDescent="0.25">
      <c r="A28" s="19" t="str">
        <f t="shared" si="1"/>
        <v>2.2.8</v>
      </c>
      <c r="B28" s="25" t="s">
        <v>28</v>
      </c>
      <c r="C28" s="21">
        <v>1836618</v>
      </c>
      <c r="D28" s="21">
        <v>4119618</v>
      </c>
      <c r="E28" s="21">
        <v>61360</v>
      </c>
      <c r="F28" s="26">
        <v>246016.46</v>
      </c>
      <c r="G28" s="26">
        <v>245223.66</v>
      </c>
      <c r="H28" s="21">
        <v>650255.18999999994</v>
      </c>
      <c r="I28" s="26">
        <v>231063.66</v>
      </c>
      <c r="J28" s="26">
        <v>309285.86</v>
      </c>
      <c r="K28" s="21">
        <f>SUM(E28:J28)</f>
        <v>1743204.83</v>
      </c>
    </row>
    <row r="29" spans="1:11" s="19" customFormat="1" x14ac:dyDescent="0.25">
      <c r="A29" s="19" t="str">
        <f t="shared" si="1"/>
        <v>2.2.9</v>
      </c>
      <c r="B29" s="25" t="s">
        <v>29</v>
      </c>
      <c r="C29" s="21">
        <v>798123</v>
      </c>
      <c r="D29" s="21">
        <v>1073123</v>
      </c>
      <c r="E29" s="12">
        <v>0</v>
      </c>
      <c r="F29" s="26">
        <v>383672</v>
      </c>
      <c r="G29" s="26">
        <v>215467.99</v>
      </c>
      <c r="H29" s="21">
        <v>144668</v>
      </c>
      <c r="I29" s="26">
        <v>0</v>
      </c>
      <c r="J29" s="26">
        <v>0</v>
      </c>
      <c r="K29" s="21">
        <f>SUM(E29:J29)</f>
        <v>743807.99</v>
      </c>
    </row>
    <row r="30" spans="1:11" s="19" customFormat="1" x14ac:dyDescent="0.25">
      <c r="A30" s="19" t="str">
        <f t="shared" si="1"/>
        <v>2.3 -</v>
      </c>
      <c r="B30" s="9" t="s">
        <v>30</v>
      </c>
      <c r="C30" s="11">
        <f>SUM(C31:C39)</f>
        <v>7014508</v>
      </c>
      <c r="D30" s="11">
        <f>SUM(D31:D39)</f>
        <v>32391675.129999999</v>
      </c>
      <c r="E30" s="11">
        <f t="shared" ref="E30:J30" si="3">SUM(E31:E39)</f>
        <v>8460</v>
      </c>
      <c r="F30" s="11">
        <f t="shared" si="3"/>
        <v>178691.96</v>
      </c>
      <c r="G30" s="11">
        <f t="shared" si="3"/>
        <v>2046198.68</v>
      </c>
      <c r="H30" s="11">
        <f t="shared" si="3"/>
        <v>577937.06999999995</v>
      </c>
      <c r="I30" s="11">
        <f t="shared" si="3"/>
        <v>1123013.92</v>
      </c>
      <c r="J30" s="11">
        <f t="shared" si="3"/>
        <v>1168775.8999999999</v>
      </c>
      <c r="K30" s="11">
        <f>SUM(K31:K39)</f>
        <v>5103077.5299999993</v>
      </c>
    </row>
    <row r="31" spans="1:11" s="19" customFormat="1" ht="30" x14ac:dyDescent="0.25">
      <c r="A31" s="19" t="str">
        <f t="shared" si="1"/>
        <v>2.3.1</v>
      </c>
      <c r="B31" s="25" t="s">
        <v>31</v>
      </c>
      <c r="C31" s="21">
        <v>500000</v>
      </c>
      <c r="D31" s="21">
        <v>673600</v>
      </c>
      <c r="E31" s="21">
        <v>8460</v>
      </c>
      <c r="F31" s="26">
        <v>178691.96</v>
      </c>
      <c r="G31" s="26">
        <v>269101.10000000003</v>
      </c>
      <c r="H31" s="21">
        <v>0</v>
      </c>
      <c r="I31" s="26">
        <v>26281.98</v>
      </c>
      <c r="J31" s="26">
        <v>8335</v>
      </c>
      <c r="K31" s="21">
        <f>SUM(E31:J31)</f>
        <v>490870.04000000004</v>
      </c>
    </row>
    <row r="32" spans="1:11" s="19" customFormat="1" x14ac:dyDescent="0.25">
      <c r="A32" s="19" t="str">
        <f t="shared" si="1"/>
        <v>2.3.2</v>
      </c>
      <c r="B32" s="25" t="s">
        <v>32</v>
      </c>
      <c r="C32" s="21">
        <v>198308</v>
      </c>
      <c r="D32" s="21">
        <v>318470.74</v>
      </c>
      <c r="E32" s="21">
        <v>0</v>
      </c>
      <c r="F32" s="26">
        <v>0</v>
      </c>
      <c r="G32" s="26">
        <v>0</v>
      </c>
      <c r="H32" s="21">
        <v>0</v>
      </c>
      <c r="I32" s="26">
        <v>0</v>
      </c>
      <c r="J32" s="26">
        <v>5320</v>
      </c>
      <c r="K32" s="21">
        <f>SUM(E32:J32)</f>
        <v>5320</v>
      </c>
    </row>
    <row r="33" spans="1:11" s="19" customFormat="1" ht="30" x14ac:dyDescent="0.25">
      <c r="A33" s="19" t="str">
        <f t="shared" si="1"/>
        <v>2.3.3</v>
      </c>
      <c r="B33" s="25" t="s">
        <v>33</v>
      </c>
      <c r="C33" s="21">
        <v>300000</v>
      </c>
      <c r="D33" s="21">
        <v>4005466.37</v>
      </c>
      <c r="E33" s="21">
        <v>0</v>
      </c>
      <c r="F33" s="26">
        <v>0</v>
      </c>
      <c r="G33" s="26">
        <v>642665.72</v>
      </c>
      <c r="H33" s="21">
        <v>421930.5</v>
      </c>
      <c r="I33" s="26">
        <v>95849.66</v>
      </c>
      <c r="J33" s="26">
        <v>76761.399999999994</v>
      </c>
      <c r="K33" s="21">
        <f>SUM(E33:J33)</f>
        <v>1237207.2799999998</v>
      </c>
    </row>
    <row r="34" spans="1:11" s="19" customFormat="1" hidden="1" x14ac:dyDescent="0.25">
      <c r="A34" s="19" t="s">
        <v>34</v>
      </c>
      <c r="B34" s="25" t="s">
        <v>35</v>
      </c>
      <c r="C34" s="21">
        <v>300000</v>
      </c>
      <c r="D34" s="21">
        <v>1610000</v>
      </c>
      <c r="E34" s="21">
        <v>0</v>
      </c>
      <c r="F34" s="26">
        <v>0</v>
      </c>
      <c r="G34" s="26">
        <v>0</v>
      </c>
      <c r="H34" s="21">
        <v>0</v>
      </c>
      <c r="I34" s="26">
        <v>0</v>
      </c>
      <c r="J34" s="26">
        <v>18970.740000000002</v>
      </c>
      <c r="K34" s="21">
        <f>SUM(E34:J34)</f>
        <v>18970.740000000002</v>
      </c>
    </row>
    <row r="35" spans="1:11" s="19" customFormat="1" ht="30" hidden="1" x14ac:dyDescent="0.25">
      <c r="A35" s="19" t="str">
        <f t="shared" si="1"/>
        <v>2.3.5</v>
      </c>
      <c r="B35" s="25" t="s">
        <v>36</v>
      </c>
      <c r="C35" s="21">
        <v>0</v>
      </c>
      <c r="D35" s="21">
        <v>6000</v>
      </c>
      <c r="E35" s="21">
        <v>0</v>
      </c>
      <c r="F35" s="26">
        <v>0</v>
      </c>
      <c r="G35" s="26">
        <v>0</v>
      </c>
      <c r="H35" s="21">
        <v>0</v>
      </c>
      <c r="I35" s="26">
        <v>0</v>
      </c>
      <c r="J35" s="26">
        <v>0</v>
      </c>
      <c r="K35" s="21">
        <f>SUM(E35:J35)</f>
        <v>0</v>
      </c>
    </row>
    <row r="36" spans="1:11" s="19" customFormat="1" ht="30" hidden="1" x14ac:dyDescent="0.25">
      <c r="A36" s="19" t="str">
        <f t="shared" si="1"/>
        <v>2.3.6</v>
      </c>
      <c r="B36" s="25" t="s">
        <v>37</v>
      </c>
      <c r="C36" s="21">
        <v>163600</v>
      </c>
      <c r="D36" s="21">
        <v>507600</v>
      </c>
      <c r="E36" s="21">
        <v>0</v>
      </c>
      <c r="F36" s="26">
        <v>0</v>
      </c>
      <c r="G36" s="26">
        <v>0</v>
      </c>
      <c r="H36" s="21">
        <v>0</v>
      </c>
      <c r="I36" s="26">
        <v>0</v>
      </c>
      <c r="J36" s="26">
        <v>16000</v>
      </c>
      <c r="K36" s="21">
        <f>SUM(E36:J36)</f>
        <v>16000</v>
      </c>
    </row>
    <row r="37" spans="1:11" s="19" customFormat="1" ht="30" x14ac:dyDescent="0.25">
      <c r="A37" s="19" t="str">
        <f t="shared" si="1"/>
        <v>2.3.7</v>
      </c>
      <c r="B37" s="25" t="s">
        <v>38</v>
      </c>
      <c r="C37" s="21">
        <v>4177600</v>
      </c>
      <c r="D37" s="21">
        <v>6150200</v>
      </c>
      <c r="E37" s="21">
        <v>0</v>
      </c>
      <c r="F37" s="26">
        <v>0</v>
      </c>
      <c r="G37" s="26">
        <v>35202.44</v>
      </c>
      <c r="H37" s="21">
        <v>34666.589999999997</v>
      </c>
      <c r="I37" s="26">
        <v>796654.84</v>
      </c>
      <c r="J37" s="26">
        <v>244318.82</v>
      </c>
      <c r="K37" s="21">
        <f>SUM(E37:J37)</f>
        <v>1110842.69</v>
      </c>
    </row>
    <row r="38" spans="1:11" s="19" customFormat="1" ht="30" hidden="1" x14ac:dyDescent="0.25">
      <c r="A38" s="19" t="str">
        <f t="shared" si="1"/>
        <v>2.3.8</v>
      </c>
      <c r="B38" s="25" t="s">
        <v>39</v>
      </c>
      <c r="C38" s="21">
        <v>0</v>
      </c>
      <c r="D38" s="21">
        <v>0</v>
      </c>
      <c r="E38" s="21">
        <v>0</v>
      </c>
      <c r="F38" s="26">
        <v>0</v>
      </c>
      <c r="G38" s="26">
        <v>0</v>
      </c>
      <c r="H38" s="21">
        <v>0</v>
      </c>
      <c r="I38" s="26">
        <v>0</v>
      </c>
      <c r="J38" s="26">
        <v>0</v>
      </c>
      <c r="K38" s="21"/>
    </row>
    <row r="39" spans="1:11" s="19" customFormat="1" x14ac:dyDescent="0.25">
      <c r="A39" s="19" t="str">
        <f t="shared" si="1"/>
        <v>2.3.9</v>
      </c>
      <c r="B39" s="25" t="s">
        <v>40</v>
      </c>
      <c r="C39" s="21">
        <v>1375000</v>
      </c>
      <c r="D39" s="21">
        <v>19120338.02</v>
      </c>
      <c r="E39" s="21">
        <v>0</v>
      </c>
      <c r="F39" s="26">
        <v>0</v>
      </c>
      <c r="G39" s="26">
        <v>1099229.42</v>
      </c>
      <c r="H39" s="21">
        <v>121339.98</v>
      </c>
      <c r="I39" s="26">
        <v>204227.44</v>
      </c>
      <c r="J39" s="26">
        <v>799069.94</v>
      </c>
      <c r="K39" s="21">
        <f>SUM(E39:J39)</f>
        <v>2223866.7799999998</v>
      </c>
    </row>
    <row r="40" spans="1:11" s="19" customFormat="1" hidden="1" x14ac:dyDescent="0.25">
      <c r="A40" s="19" t="str">
        <f t="shared" si="1"/>
        <v>2.4 -</v>
      </c>
      <c r="B40" s="9" t="s">
        <v>41</v>
      </c>
      <c r="C40" s="11">
        <f>SUM(C41:C47)</f>
        <v>500000</v>
      </c>
      <c r="D40" s="11">
        <f>SUM(D41:D47)</f>
        <v>0</v>
      </c>
      <c r="E40" s="11">
        <f>SUM(E42:E47)</f>
        <v>0</v>
      </c>
      <c r="F40" s="11">
        <f t="shared" ref="F40:J40" si="4">SUM(F41:F47)</f>
        <v>408911.74</v>
      </c>
      <c r="G40" s="11">
        <f t="shared" si="4"/>
        <v>-408911.74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>SUM(K41:K47)</f>
        <v>0</v>
      </c>
    </row>
    <row r="41" spans="1:11" s="19" customFormat="1" ht="30" hidden="1" x14ac:dyDescent="0.25">
      <c r="A41" s="19" t="str">
        <f t="shared" si="1"/>
        <v>2.4.1</v>
      </c>
      <c r="B41" s="25" t="s">
        <v>42</v>
      </c>
      <c r="C41" s="21">
        <f>IFERROR(VLOOKUP(A41,'[1]Modificación CONS 2023'!$C$11:$E$401,3,FALSE),0)</f>
        <v>0</v>
      </c>
      <c r="D41" s="21">
        <f>IFERROR(VLOOKUP(A41,'[2]Ejecución CONS 2023'!$C$11:$E$401,3,FALSE),0)+'[3]7213 Ejecución OAI '!E41</f>
        <v>0</v>
      </c>
      <c r="E41" s="21">
        <f>IFERROR(VLOOKUP(A41,'[2]Ejecución CONS 2023'!$C$11:$Q$401,4,FALSE),0)</f>
        <v>0</v>
      </c>
      <c r="F41" s="26">
        <f>IFERROR(VLOOKUP(A41,'[2]Ejecución CONS 2023'!$C$11:$Q$401,5,FALSE),0)</f>
        <v>0</v>
      </c>
      <c r="G41" s="26">
        <f>IFERROR(VLOOKUP(A41,'[2]Ejecución CONS 2023'!$C$11:$Q$401,6,FALSE),0)</f>
        <v>0</v>
      </c>
      <c r="H41" s="21">
        <f>IFERROR(VLOOKUP(A41,'[2]Ejecución CONS 2023'!$C$11:$Q$401,7,FALSE),0)</f>
        <v>0</v>
      </c>
      <c r="I41" s="26">
        <f>IFERROR(VLOOKUP(A41,'[2]Ejecución CONS 2023'!$C$11:$Q$401,8,FALSE),0)</f>
        <v>0</v>
      </c>
      <c r="J41" s="26">
        <f>IFERROR(VLOOKUP(A41,'[2]Ejecución CONS 2023'!$C$11:$Q$401,9,FALSE),0)</f>
        <v>0</v>
      </c>
      <c r="K41" s="21">
        <f>SUM(E41:J41)</f>
        <v>0</v>
      </c>
    </row>
    <row r="42" spans="1:11" s="19" customFormat="1" ht="30" hidden="1" x14ac:dyDescent="0.25">
      <c r="A42" s="19" t="str">
        <f t="shared" si="1"/>
        <v>2.4.2</v>
      </c>
      <c r="B42" s="25" t="s">
        <v>43</v>
      </c>
      <c r="C42" s="21">
        <f>IFERROR(VLOOKUP(A42,'[1]Modificación CONS 2023'!$C$11:$E$401,3,FALSE),0)</f>
        <v>0</v>
      </c>
      <c r="D42" s="21">
        <f>IFERROR(VLOOKUP(A42,'[2]Ejecución CONS 2023'!$C$11:$E$401,3,FALSE),0)+'[3]7213 Ejecución OAI '!E42</f>
        <v>0</v>
      </c>
      <c r="E42" s="21">
        <f>IFERROR(VLOOKUP(A42,'[2]Ejecución CONS 2023'!$C$11:$Q$401,4,FALSE),0)</f>
        <v>0</v>
      </c>
      <c r="F42" s="26">
        <f>IFERROR(VLOOKUP(A42,'[2]Ejecución CONS 2023'!$C$11:$Q$401,5,FALSE),0)</f>
        <v>0</v>
      </c>
      <c r="G42" s="26">
        <f>IFERROR(VLOOKUP(A42,'[2]Ejecución CONS 2023'!$C$11:$Q$401,6,FALSE),0)</f>
        <v>0</v>
      </c>
      <c r="H42" s="21">
        <f>IFERROR(VLOOKUP(A42,'[2]Ejecución CONS 2023'!$C$11:$Q$401,7,FALSE),0)</f>
        <v>0</v>
      </c>
      <c r="I42" s="26">
        <f>IFERROR(VLOOKUP(A42,'[2]Ejecución CONS 2023'!$C$11:$Q$401,8,FALSE),0)</f>
        <v>0</v>
      </c>
      <c r="J42" s="26">
        <f>IFERROR(VLOOKUP(A42,'[2]Ejecución CONS 2023'!$C$11:$Q$401,9,FALSE),0)</f>
        <v>0</v>
      </c>
      <c r="K42" s="21">
        <f>SUM(E42:J42)</f>
        <v>0</v>
      </c>
    </row>
    <row r="43" spans="1:11" s="19" customFormat="1" ht="30" hidden="1" x14ac:dyDescent="0.25">
      <c r="A43" s="19" t="str">
        <f t="shared" si="1"/>
        <v>2.4.3</v>
      </c>
      <c r="B43" s="25" t="s">
        <v>44</v>
      </c>
      <c r="C43" s="21">
        <f>IFERROR(VLOOKUP(A43,'[1]Modificación CONS 2023'!$C$11:$E$401,3,FALSE),0)</f>
        <v>0</v>
      </c>
      <c r="D43" s="21">
        <f>IFERROR(VLOOKUP(A43,'[2]Ejecución CONS 2023'!$C$11:$E$401,3,FALSE),0)+'[3]7213 Ejecución OAI '!E43</f>
        <v>0</v>
      </c>
      <c r="E43" s="21">
        <f>IFERROR(VLOOKUP(A43,'[2]Ejecución CONS 2023'!$C$11:$Q$401,4,FALSE),0)</f>
        <v>0</v>
      </c>
      <c r="F43" s="26">
        <f>IFERROR(VLOOKUP(A43,'[2]Ejecución CONS 2023'!$C$11:$Q$401,5,FALSE),0)</f>
        <v>0</v>
      </c>
      <c r="G43" s="26">
        <f>IFERROR(VLOOKUP(A43,'[2]Ejecución CONS 2023'!$C$11:$Q$401,6,FALSE),0)</f>
        <v>0</v>
      </c>
      <c r="H43" s="21">
        <f>IFERROR(VLOOKUP(A43,'[2]Ejecución CONS 2023'!$C$11:$Q$401,7,FALSE),0)</f>
        <v>0</v>
      </c>
      <c r="I43" s="26">
        <f>IFERROR(VLOOKUP(A43,'[2]Ejecución CONS 2023'!$C$11:$Q$401,8,FALSE),0)</f>
        <v>0</v>
      </c>
      <c r="J43" s="26">
        <f>IFERROR(VLOOKUP(A43,'[2]Ejecución CONS 2023'!$C$11:$Q$401,9,FALSE),0)</f>
        <v>0</v>
      </c>
      <c r="K43" s="21"/>
    </row>
    <row r="44" spans="1:11" s="19" customFormat="1" ht="30" hidden="1" x14ac:dyDescent="0.25">
      <c r="A44" s="19" t="str">
        <f t="shared" si="1"/>
        <v>2.4.4</v>
      </c>
      <c r="B44" s="25" t="s">
        <v>45</v>
      </c>
      <c r="C44" s="21">
        <f>IFERROR(VLOOKUP(A44,'[1]Modificación CONS 2023'!$C$11:$E$401,3,FALSE),0)</f>
        <v>0</v>
      </c>
      <c r="D44" s="21">
        <f>IFERROR(VLOOKUP(A44,'[2]Ejecución CONS 2023'!$C$11:$E$401,3,FALSE),0)+'[3]7213 Ejecución OAI '!E44</f>
        <v>0</v>
      </c>
      <c r="E44" s="21">
        <f>IFERROR(VLOOKUP(A44,'[2]Ejecución CONS 2023'!$C$11:$Q$401,4,FALSE),0)</f>
        <v>0</v>
      </c>
      <c r="F44" s="26">
        <f>IFERROR(VLOOKUP(A44,'[2]Ejecución CONS 2023'!$C$11:$Q$401,5,FALSE),0)</f>
        <v>0</v>
      </c>
      <c r="G44" s="26">
        <f>IFERROR(VLOOKUP(A44,'[2]Ejecución CONS 2023'!$C$11:$Q$401,6,FALSE),0)</f>
        <v>0</v>
      </c>
      <c r="H44" s="21">
        <f>IFERROR(VLOOKUP(A44,'[2]Ejecución CONS 2023'!$C$11:$Q$401,7,FALSE),0)</f>
        <v>0</v>
      </c>
      <c r="I44" s="26">
        <f>IFERROR(VLOOKUP(A44,'[2]Ejecución CONS 2023'!$C$11:$Q$401,8,FALSE),0)</f>
        <v>0</v>
      </c>
      <c r="J44" s="26">
        <f>IFERROR(VLOOKUP(A44,'[2]Ejecución CONS 2023'!$C$11:$Q$401,9,FALSE),0)</f>
        <v>0</v>
      </c>
      <c r="K44" s="21">
        <f>SUM(E44:J44)</f>
        <v>0</v>
      </c>
    </row>
    <row r="45" spans="1:11" s="19" customFormat="1" ht="30" hidden="1" x14ac:dyDescent="0.25">
      <c r="A45" s="19" t="str">
        <f t="shared" si="1"/>
        <v>2.4.5</v>
      </c>
      <c r="B45" s="25" t="s">
        <v>46</v>
      </c>
      <c r="C45" s="21">
        <f>IFERROR(VLOOKUP(A45,'[1]Modificación CONS 2023'!$C$11:$E$401,3,FALSE),0)</f>
        <v>0</v>
      </c>
      <c r="D45" s="21">
        <f>IFERROR(VLOOKUP(A45,'[2]Ejecución CONS 2023'!$C$11:$E$401,3,FALSE),0)+'[3]7213 Ejecución OAI '!E45</f>
        <v>0</v>
      </c>
      <c r="E45" s="21">
        <f>IFERROR(VLOOKUP(A45,'[2]Ejecución CONS 2023'!$C$11:$Q$401,4,FALSE),0)</f>
        <v>0</v>
      </c>
      <c r="F45" s="26">
        <f>IFERROR(VLOOKUP(A45,'[2]Ejecución CONS 2023'!$C$11:$Q$401,5,FALSE),0)</f>
        <v>0</v>
      </c>
      <c r="G45" s="26">
        <f>IFERROR(VLOOKUP(A45,'[2]Ejecución CONS 2023'!$C$11:$Q$401,6,FALSE),0)</f>
        <v>0</v>
      </c>
      <c r="H45" s="21">
        <f>IFERROR(VLOOKUP(A45,'[2]Ejecución CONS 2023'!$C$11:$Q$401,7,FALSE),0)</f>
        <v>0</v>
      </c>
      <c r="I45" s="26">
        <f>IFERROR(VLOOKUP(A45,'[2]Ejecución CONS 2023'!$C$11:$Q$401,8,FALSE),0)</f>
        <v>0</v>
      </c>
      <c r="J45" s="26">
        <f>IFERROR(VLOOKUP(A45,'[2]Ejecución CONS 2023'!$C$11:$Q$401,9,FALSE),0)</f>
        <v>0</v>
      </c>
      <c r="K45" s="21"/>
    </row>
    <row r="46" spans="1:11" s="19" customFormat="1" ht="30" hidden="1" x14ac:dyDescent="0.25">
      <c r="A46" s="19" t="str">
        <f t="shared" si="1"/>
        <v>2.4.7</v>
      </c>
      <c r="B46" s="25" t="s">
        <v>47</v>
      </c>
      <c r="C46" s="21">
        <f>IFERROR(VLOOKUP(A46,'[1]Modificación CONS 2023'!$C$11:$E$401,3,FALSE),0)</f>
        <v>500000</v>
      </c>
      <c r="D46" s="21">
        <f>IFERROR(VLOOKUP(A46,'[2]Ejecución CONS 2023'!$C$11:$E$401,3,FALSE),0)+'[3]7213 Ejecución OAI '!E46</f>
        <v>0</v>
      </c>
      <c r="E46" s="21">
        <f>IFERROR(VLOOKUP(A46,'[2]Ejecución CONS 2023'!$C$11:$Q$401,4,FALSE),0)</f>
        <v>0</v>
      </c>
      <c r="F46" s="26">
        <f>IFERROR(VLOOKUP(A46,'[2]Ejecución CONS 2023'!$C$11:$Q$401,5,FALSE),0)</f>
        <v>408911.74</v>
      </c>
      <c r="G46" s="26">
        <f>IFERROR(VLOOKUP(A46,'[2]Ejecución CONS 2023'!$C$11:$Q$401,6,FALSE),0)</f>
        <v>-408911.74</v>
      </c>
      <c r="H46" s="21">
        <f>IFERROR(VLOOKUP(A46,'[2]Ejecución CONS 2023'!$C$11:$Q$401,7,FALSE),0)</f>
        <v>0</v>
      </c>
      <c r="I46" s="26">
        <f>IFERROR(VLOOKUP(A46,'[2]Ejecución CONS 2023'!$C$11:$Q$401,8,FALSE),0)</f>
        <v>0</v>
      </c>
      <c r="J46" s="26">
        <f>IFERROR(VLOOKUP(A46,'[2]Ejecución CONS 2023'!$C$11:$Q$401,9,FALSE),0)</f>
        <v>0</v>
      </c>
      <c r="K46" s="21">
        <f>SUM(E46:J46)</f>
        <v>0</v>
      </c>
    </row>
    <row r="47" spans="1:11" s="19" customFormat="1" ht="30" hidden="1" x14ac:dyDescent="0.25">
      <c r="A47" s="19" t="str">
        <f t="shared" si="1"/>
        <v>2.4.9</v>
      </c>
      <c r="B47" s="25" t="s">
        <v>48</v>
      </c>
      <c r="C47" s="21">
        <f>IFERROR(VLOOKUP(A47,'[1]Modificación CONS 2023'!$C$11:$E$401,3,FALSE),0)</f>
        <v>0</v>
      </c>
      <c r="D47" s="21">
        <f>IFERROR(VLOOKUP(A47,'[2]Ejecución CONS 2023'!$C$11:$E$401,3,FALSE),0)+'[3]7213 Ejecución OAI '!E47</f>
        <v>0</v>
      </c>
      <c r="E47" s="21">
        <f>IFERROR(VLOOKUP(A47,'[2]Ejecución CONS 2023'!$C$11:$Q$401,4,FALSE),0)</f>
        <v>0</v>
      </c>
      <c r="F47" s="26">
        <f>IFERROR(VLOOKUP(A47,'[2]Ejecución CONS 2023'!$C$11:$Q$401,5,FALSE),0)</f>
        <v>0</v>
      </c>
      <c r="G47" s="26">
        <f>IFERROR(VLOOKUP(A47,'[2]Ejecución CONS 2023'!$C$11:$Q$401,6,FALSE),0)</f>
        <v>0</v>
      </c>
      <c r="H47" s="21">
        <f>IFERROR(VLOOKUP(A47,'[2]Ejecución CONS 2023'!$C$11:$Q$401,7,FALSE),0)</f>
        <v>0</v>
      </c>
      <c r="I47" s="26">
        <f>IFERROR(VLOOKUP(A47,'[2]Ejecución CONS 2023'!$C$11:$Q$401,8,FALSE),0)</f>
        <v>0</v>
      </c>
      <c r="J47" s="26">
        <f>IFERROR(VLOOKUP(A47,'[2]Ejecución CONS 2023'!$C$11:$Q$401,9,FALSE),0)</f>
        <v>0</v>
      </c>
      <c r="K47" s="21">
        <f>SUM(E47:J47)</f>
        <v>0</v>
      </c>
    </row>
    <row r="48" spans="1:11" s="19" customFormat="1" hidden="1" x14ac:dyDescent="0.25">
      <c r="A48" s="19" t="str">
        <f t="shared" si="1"/>
        <v>2.5 -</v>
      </c>
      <c r="B48" s="9" t="s">
        <v>49</v>
      </c>
      <c r="C48" s="11">
        <f>SUM(C49:C55)</f>
        <v>0</v>
      </c>
      <c r="D48" s="11">
        <f>SUM(D49:D55)</f>
        <v>0</v>
      </c>
      <c r="E48" s="11">
        <f>IFERROR(VLOOKUP(A48,'[2]Ejecución CONS 2023'!$C$11:$Q$401,4,FALSE),0)+'[3]7213 Ejecución OAI '!F48</f>
        <v>0</v>
      </c>
      <c r="F48" s="11">
        <f t="shared" ref="F48:J48" si="5">SUM(F49:F55)</f>
        <v>0</v>
      </c>
      <c r="G48" s="11">
        <f t="shared" si="5"/>
        <v>0</v>
      </c>
      <c r="H48" s="11">
        <f t="shared" si="5"/>
        <v>0</v>
      </c>
      <c r="I48" s="11">
        <f t="shared" si="5"/>
        <v>0</v>
      </c>
      <c r="J48" s="11">
        <f t="shared" si="5"/>
        <v>0</v>
      </c>
      <c r="K48" s="11">
        <f>SUM(K49:K55)</f>
        <v>0</v>
      </c>
    </row>
    <row r="49" spans="1:11" s="19" customFormat="1" ht="30" hidden="1" x14ac:dyDescent="0.25">
      <c r="A49" s="19" t="str">
        <f t="shared" si="1"/>
        <v>2.5.1</v>
      </c>
      <c r="B49" s="25" t="s">
        <v>50</v>
      </c>
      <c r="C49" s="21">
        <f>IFERROR(VLOOKUP(A49,'[1]Modificación CONS 2023'!$C$11:$E$401,3,FALSE),0)</f>
        <v>0</v>
      </c>
      <c r="D49" s="21">
        <f>IFERROR(VLOOKUP(A49,'[2]Ejecución CONS 2023'!$C$11:$E$401,3,FALSE),0)+'[3]7213 Ejecución OAI '!E49</f>
        <v>0</v>
      </c>
      <c r="E49" s="21">
        <f>IFERROR(VLOOKUP(A49,'[2]Ejecución CONS 2023'!$C$11:$Q$401,4,FALSE),0)</f>
        <v>0</v>
      </c>
      <c r="F49" s="26">
        <f>IFERROR(VLOOKUP(A49,'[2]Ejecución CONS 2023'!$C$11:$Q$401,5,FALSE),0)</f>
        <v>0</v>
      </c>
      <c r="G49" s="26">
        <f>IFERROR(VLOOKUP(A49,'[2]Ejecución CONS 2023'!$C$11:$Q$401,6,FALSE),0)</f>
        <v>0</v>
      </c>
      <c r="H49" s="21">
        <f>IFERROR(VLOOKUP(A49,'[2]Ejecución CONS 2023'!$C$11:$Q$401,7,FALSE),0)</f>
        <v>0</v>
      </c>
      <c r="I49" s="26">
        <f>IFERROR(VLOOKUP(A49,'[2]Ejecución CONS 2023'!$C$11:$Q$401,8,FALSE),0)</f>
        <v>0</v>
      </c>
      <c r="J49" s="26">
        <f>IFERROR(VLOOKUP(A49,'[2]Ejecución CONS 2023'!$C$11:$Q$401,9,FALSE),0)</f>
        <v>0</v>
      </c>
      <c r="K49" s="21">
        <f>SUM(E49:J49)</f>
        <v>0</v>
      </c>
    </row>
    <row r="50" spans="1:11" s="19" customFormat="1" ht="30" hidden="1" x14ac:dyDescent="0.25">
      <c r="A50" s="19" t="str">
        <f t="shared" si="1"/>
        <v>2.5.2</v>
      </c>
      <c r="B50" s="25" t="s">
        <v>51</v>
      </c>
      <c r="C50" s="21">
        <f>IFERROR(VLOOKUP(A50,'[1]Modificación CONS 2023'!$C$11:$E$401,3,FALSE),0)</f>
        <v>0</v>
      </c>
      <c r="D50" s="21">
        <f>IFERROR(VLOOKUP(A50,'[2]Ejecución CONS 2023'!$C$11:$E$401,3,FALSE),0)+'[3]7213 Ejecución OAI '!E50</f>
        <v>0</v>
      </c>
      <c r="E50" s="21">
        <f>IFERROR(VLOOKUP(A50,'[2]Ejecución CONS 2023'!$C$11:$Q$401,4,FALSE),0)</f>
        <v>0</v>
      </c>
      <c r="F50" s="26">
        <f>IFERROR(VLOOKUP(A50,'[2]Ejecución CONS 2023'!$C$11:$Q$401,5,FALSE),0)</f>
        <v>0</v>
      </c>
      <c r="G50" s="26">
        <f>IFERROR(VLOOKUP(A50,'[2]Ejecución CONS 2023'!$C$11:$Q$401,6,FALSE),0)</f>
        <v>0</v>
      </c>
      <c r="H50" s="21">
        <f>IFERROR(VLOOKUP(A50,'[2]Ejecución CONS 2023'!$C$11:$Q$401,7,FALSE),0)</f>
        <v>0</v>
      </c>
      <c r="I50" s="26">
        <f>IFERROR(VLOOKUP(A50,'[2]Ejecución CONS 2023'!$C$11:$Q$401,8,FALSE),0)</f>
        <v>0</v>
      </c>
      <c r="J50" s="26">
        <f>IFERROR(VLOOKUP(A50,'[2]Ejecución CONS 2023'!$C$11:$Q$401,9,FALSE),0)</f>
        <v>0</v>
      </c>
      <c r="K50" s="21">
        <f>SUM(E50:J50)</f>
        <v>0</v>
      </c>
    </row>
    <row r="51" spans="1:11" s="19" customFormat="1" ht="30" hidden="1" x14ac:dyDescent="0.25">
      <c r="A51" s="19" t="str">
        <f t="shared" si="1"/>
        <v>2.5.3</v>
      </c>
      <c r="B51" s="25" t="s">
        <v>52</v>
      </c>
      <c r="C51" s="21">
        <f>IFERROR(VLOOKUP(A51,'[1]Modificación CONS 2023'!$C$11:$E$401,3,FALSE),0)</f>
        <v>0</v>
      </c>
      <c r="D51" s="21">
        <f>IFERROR(VLOOKUP(A51,'[2]Ejecución CONS 2023'!$C$11:$E$401,3,FALSE),0)+'[3]7213 Ejecución OAI '!E51</f>
        <v>0</v>
      </c>
      <c r="E51" s="21">
        <f>IFERROR(VLOOKUP(A51,'[2]Ejecución CONS 2023'!$C$11:$Q$401,4,FALSE),0)</f>
        <v>0</v>
      </c>
      <c r="F51" s="26">
        <f>IFERROR(VLOOKUP(A51,'[2]Ejecución CONS 2023'!$C$11:$Q$401,5,FALSE),0)</f>
        <v>0</v>
      </c>
      <c r="G51" s="26">
        <f>IFERROR(VLOOKUP(A51,'[2]Ejecución CONS 2023'!$C$11:$Q$401,6,FALSE),0)</f>
        <v>0</v>
      </c>
      <c r="H51" s="21">
        <f>IFERROR(VLOOKUP(A51,'[2]Ejecución CONS 2023'!$C$11:$Q$401,7,FALSE),0)</f>
        <v>0</v>
      </c>
      <c r="I51" s="26">
        <f>IFERROR(VLOOKUP(A51,'[2]Ejecución CONS 2023'!$C$11:$Q$401,8,FALSE),0)</f>
        <v>0</v>
      </c>
      <c r="J51" s="26">
        <f>IFERROR(VLOOKUP(A51,'[2]Ejecución CONS 2023'!$C$11:$Q$401,9,FALSE),0)</f>
        <v>0</v>
      </c>
      <c r="K51" s="21"/>
    </row>
    <row r="52" spans="1:11" s="19" customFormat="1" ht="30" hidden="1" x14ac:dyDescent="0.25">
      <c r="A52" s="19" t="str">
        <f t="shared" si="1"/>
        <v>2.5.4</v>
      </c>
      <c r="B52" s="25" t="s">
        <v>53</v>
      </c>
      <c r="C52" s="21">
        <f>IFERROR(VLOOKUP(A52,'[1]Modificación CONS 2023'!$C$11:$E$401,3,FALSE),0)</f>
        <v>0</v>
      </c>
      <c r="D52" s="21">
        <f>IFERROR(VLOOKUP(A52,'[2]Ejecución CONS 2023'!$C$11:$E$401,3,FALSE),0)+'[3]7213 Ejecución OAI '!E52</f>
        <v>0</v>
      </c>
      <c r="E52" s="21">
        <f>IFERROR(VLOOKUP(A52,'[2]Ejecución CONS 2023'!$C$11:$Q$401,4,FALSE),0)</f>
        <v>0</v>
      </c>
      <c r="F52" s="26">
        <f>IFERROR(VLOOKUP(A52,'[2]Ejecución CONS 2023'!$C$11:$Q$401,5,FALSE),0)</f>
        <v>0</v>
      </c>
      <c r="G52" s="26">
        <f>IFERROR(VLOOKUP(A52,'[2]Ejecución CONS 2023'!$C$11:$Q$401,6,FALSE),0)</f>
        <v>0</v>
      </c>
      <c r="H52" s="21">
        <f>IFERROR(VLOOKUP(A52,'[2]Ejecución CONS 2023'!$C$11:$Q$401,7,FALSE),0)</f>
        <v>0</v>
      </c>
      <c r="I52" s="26">
        <f>IFERROR(VLOOKUP(A52,'[2]Ejecución CONS 2023'!$C$11:$Q$401,8,FALSE),0)</f>
        <v>0</v>
      </c>
      <c r="J52" s="26">
        <f>IFERROR(VLOOKUP(A52,'[2]Ejecución CONS 2023'!$C$11:$Q$401,9,FALSE),0)</f>
        <v>0</v>
      </c>
      <c r="K52" s="21">
        <f>SUM(E52:J52)</f>
        <v>0</v>
      </c>
    </row>
    <row r="53" spans="1:11" s="19" customFormat="1" ht="30" hidden="1" x14ac:dyDescent="0.25">
      <c r="A53" s="19" t="str">
        <f t="shared" si="1"/>
        <v>2.5.5</v>
      </c>
      <c r="B53" s="25" t="s">
        <v>54</v>
      </c>
      <c r="C53" s="21">
        <f>IFERROR(VLOOKUP(A53,'[1]Modificación CONS 2023'!$C$11:$E$401,3,FALSE),0)</f>
        <v>0</v>
      </c>
      <c r="D53" s="21">
        <f>IFERROR(VLOOKUP(A53,'[2]Ejecución CONS 2023'!$C$11:$E$401,3,FALSE),0)+'[3]7213 Ejecución OAI '!E53</f>
        <v>0</v>
      </c>
      <c r="E53" s="21">
        <f>IFERROR(VLOOKUP(A53,'[2]Ejecución CONS 2023'!$C$11:$Q$401,4,FALSE),0)</f>
        <v>0</v>
      </c>
      <c r="F53" s="26">
        <f>IFERROR(VLOOKUP(A53,'[2]Ejecución CONS 2023'!$C$11:$Q$401,5,FALSE),0)</f>
        <v>0</v>
      </c>
      <c r="G53" s="26">
        <f>IFERROR(VLOOKUP(A53,'[2]Ejecución CONS 2023'!$C$11:$Q$401,6,FALSE),0)</f>
        <v>0</v>
      </c>
      <c r="H53" s="21">
        <f>IFERROR(VLOOKUP(A53,'[2]Ejecución CONS 2023'!$C$11:$Q$401,7,FALSE),0)</f>
        <v>0</v>
      </c>
      <c r="I53" s="26">
        <f>IFERROR(VLOOKUP(A53,'[2]Ejecución CONS 2023'!$C$11:$Q$401,8,FALSE),0)</f>
        <v>0</v>
      </c>
      <c r="J53" s="26">
        <f>IFERROR(VLOOKUP(A53,'[2]Ejecución CONS 2023'!$C$11:$Q$401,9,FALSE),0)</f>
        <v>0</v>
      </c>
      <c r="K53" s="21"/>
    </row>
    <row r="54" spans="1:11" s="19" customFormat="1" ht="30" hidden="1" x14ac:dyDescent="0.25">
      <c r="A54" s="19" t="str">
        <f t="shared" si="1"/>
        <v>2.5.6</v>
      </c>
      <c r="B54" s="25" t="s">
        <v>55</v>
      </c>
      <c r="C54" s="21">
        <f>IFERROR(VLOOKUP(A54,'[1]Modificación CONS 2023'!$C$11:$E$401,3,FALSE),0)</f>
        <v>0</v>
      </c>
      <c r="D54" s="21">
        <f>IFERROR(VLOOKUP(A54,'[2]Ejecución CONS 2023'!$C$11:$E$401,3,FALSE),0)+'[3]7213 Ejecución OAI '!E54</f>
        <v>0</v>
      </c>
      <c r="E54" s="21">
        <f>IFERROR(VLOOKUP(A54,'[2]Ejecución CONS 2023'!$C$11:$Q$401,4,FALSE),0)</f>
        <v>0</v>
      </c>
      <c r="F54" s="26">
        <f>IFERROR(VLOOKUP(A54,'[2]Ejecución CONS 2023'!$C$11:$Q$401,5,FALSE),0)</f>
        <v>0</v>
      </c>
      <c r="G54" s="26">
        <f>IFERROR(VLOOKUP(A54,'[2]Ejecución CONS 2023'!$C$11:$Q$401,6,FALSE),0)</f>
        <v>0</v>
      </c>
      <c r="H54" s="21">
        <f>IFERROR(VLOOKUP(A54,'[2]Ejecución CONS 2023'!$C$11:$Q$401,7,FALSE),0)</f>
        <v>0</v>
      </c>
      <c r="I54" s="26">
        <f>IFERROR(VLOOKUP(A54,'[2]Ejecución CONS 2023'!$C$11:$Q$401,8,FALSE),0)</f>
        <v>0</v>
      </c>
      <c r="J54" s="26">
        <f>IFERROR(VLOOKUP(A54,'[2]Ejecución CONS 2023'!$C$11:$Q$401,9,FALSE),0)</f>
        <v>0</v>
      </c>
      <c r="K54" s="21"/>
    </row>
    <row r="55" spans="1:11" s="19" customFormat="1" ht="30" hidden="1" x14ac:dyDescent="0.25">
      <c r="A55" s="19" t="str">
        <f t="shared" si="1"/>
        <v>2.5.9</v>
      </c>
      <c r="B55" s="25" t="s">
        <v>56</v>
      </c>
      <c r="C55" s="21">
        <f>IFERROR(VLOOKUP(A55,'[1]Modificación CONS 2023'!$C$11:$E$401,3,FALSE),0)</f>
        <v>0</v>
      </c>
      <c r="D55" s="21">
        <f>IFERROR(VLOOKUP(A55,'[2]Ejecución CONS 2023'!$C$11:$E$401,3,FALSE),0)+'[3]7213 Ejecución OAI '!E55</f>
        <v>0</v>
      </c>
      <c r="E55" s="21">
        <f>IFERROR(VLOOKUP(A55,'[2]Ejecución CONS 2023'!$C$11:$Q$401,4,FALSE),0)</f>
        <v>0</v>
      </c>
      <c r="F55" s="26">
        <f>IFERROR(VLOOKUP(A55,'[2]Ejecución CONS 2023'!$C$11:$Q$401,5,FALSE),0)</f>
        <v>0</v>
      </c>
      <c r="G55" s="26">
        <f>IFERROR(VLOOKUP(A55,'[2]Ejecución CONS 2023'!$C$11:$Q$401,6,FALSE),0)</f>
        <v>0</v>
      </c>
      <c r="H55" s="21">
        <f>IFERROR(VLOOKUP(A55,'[2]Ejecución CONS 2023'!$C$11:$Q$401,7,FALSE),0)</f>
        <v>0</v>
      </c>
      <c r="I55" s="26">
        <f>IFERROR(VLOOKUP(A55,'[2]Ejecución CONS 2023'!$C$11:$Q$401,8,FALSE),0)</f>
        <v>0</v>
      </c>
      <c r="J55" s="26">
        <f>IFERROR(VLOOKUP(A55,'[2]Ejecución CONS 2023'!$C$11:$Q$401,9,FALSE),0)</f>
        <v>0</v>
      </c>
      <c r="K55" s="21">
        <f>SUM(E55:J55)</f>
        <v>0</v>
      </c>
    </row>
    <row r="56" spans="1:11" s="19" customFormat="1" ht="30" x14ac:dyDescent="0.25">
      <c r="A56" s="19" t="str">
        <f t="shared" si="1"/>
        <v>2.6 -</v>
      </c>
      <c r="B56" s="9" t="s">
        <v>57</v>
      </c>
      <c r="C56" s="10">
        <f>SUM(C57:C65)</f>
        <v>2605753</v>
      </c>
      <c r="D56" s="10">
        <f t="shared" ref="D56:K56" si="6">SUM(D57:D65)</f>
        <v>51846747.110000007</v>
      </c>
      <c r="E56" s="10">
        <f t="shared" si="6"/>
        <v>0</v>
      </c>
      <c r="F56" s="10">
        <f t="shared" si="6"/>
        <v>0</v>
      </c>
      <c r="G56" s="10">
        <f t="shared" si="6"/>
        <v>42500.04</v>
      </c>
      <c r="H56" s="10">
        <f t="shared" si="6"/>
        <v>0</v>
      </c>
      <c r="I56" s="10">
        <f t="shared" si="6"/>
        <v>1447690.3399999999</v>
      </c>
      <c r="J56" s="10">
        <f t="shared" si="6"/>
        <v>3476015.8600000003</v>
      </c>
      <c r="K56" s="10">
        <f t="shared" si="6"/>
        <v>4966206.24</v>
      </c>
    </row>
    <row r="57" spans="1:11" s="19" customFormat="1" x14ac:dyDescent="0.25">
      <c r="A57" s="19" t="str">
        <f t="shared" si="1"/>
        <v>2.6.1</v>
      </c>
      <c r="B57" s="25" t="s">
        <v>58</v>
      </c>
      <c r="C57" s="21">
        <v>460000</v>
      </c>
      <c r="D57" s="21">
        <v>38992048.530000001</v>
      </c>
      <c r="E57" s="21">
        <v>0</v>
      </c>
      <c r="F57" s="26">
        <v>0</v>
      </c>
      <c r="G57" s="26">
        <v>0</v>
      </c>
      <c r="H57" s="21">
        <v>0</v>
      </c>
      <c r="I57" s="26">
        <v>405319.99</v>
      </c>
      <c r="J57" s="26">
        <v>2990492.6500000004</v>
      </c>
      <c r="K57" s="21">
        <f>SUM(E57:J57)</f>
        <v>3395812.6400000006</v>
      </c>
    </row>
    <row r="58" spans="1:11" s="19" customFormat="1" ht="30" x14ac:dyDescent="0.25">
      <c r="A58" s="19" t="str">
        <f t="shared" si="1"/>
        <v>2.6.2</v>
      </c>
      <c r="B58" s="25" t="s">
        <v>59</v>
      </c>
      <c r="C58" s="21">
        <v>0</v>
      </c>
      <c r="D58" s="21">
        <v>8007134.1299999999</v>
      </c>
      <c r="E58" s="21">
        <v>0</v>
      </c>
      <c r="F58" s="26">
        <v>0</v>
      </c>
      <c r="G58" s="26">
        <v>0</v>
      </c>
      <c r="H58" s="21">
        <v>0</v>
      </c>
      <c r="I58" s="26">
        <v>96023.92</v>
      </c>
      <c r="J58" s="26">
        <v>0</v>
      </c>
      <c r="K58" s="21">
        <f>SUM(E58:J58)</f>
        <v>96023.92</v>
      </c>
    </row>
    <row r="59" spans="1:11" s="19" customFormat="1" ht="30" hidden="1" x14ac:dyDescent="0.25">
      <c r="A59" s="19" t="str">
        <f t="shared" si="1"/>
        <v>2.6.3</v>
      </c>
      <c r="B59" s="25" t="s">
        <v>60</v>
      </c>
      <c r="C59" s="21">
        <v>90000</v>
      </c>
      <c r="D59" s="21">
        <v>312544</v>
      </c>
      <c r="E59" s="21">
        <v>0</v>
      </c>
      <c r="F59" s="26">
        <v>0</v>
      </c>
      <c r="G59" s="26">
        <v>0</v>
      </c>
      <c r="H59" s="21">
        <v>0</v>
      </c>
      <c r="I59" s="26">
        <v>0</v>
      </c>
      <c r="J59" s="26">
        <v>0</v>
      </c>
      <c r="K59" s="21">
        <f>SUM(E59:J59)</f>
        <v>0</v>
      </c>
    </row>
    <row r="60" spans="1:11" s="19" customFormat="1" ht="30" hidden="1" x14ac:dyDescent="0.25">
      <c r="A60" s="19" t="str">
        <f t="shared" si="1"/>
        <v>2.6.4</v>
      </c>
      <c r="B60" s="25" t="s">
        <v>61</v>
      </c>
      <c r="C60" s="21">
        <v>0</v>
      </c>
      <c r="D60" s="21">
        <v>5140</v>
      </c>
      <c r="E60" s="21">
        <v>0</v>
      </c>
      <c r="F60" s="26">
        <v>0</v>
      </c>
      <c r="G60" s="26">
        <v>0</v>
      </c>
      <c r="H60" s="21">
        <v>0</v>
      </c>
      <c r="I60" s="26">
        <v>0</v>
      </c>
      <c r="J60" s="26">
        <v>0</v>
      </c>
      <c r="K60" s="21">
        <f>SUM(E60:J60)</f>
        <v>0</v>
      </c>
    </row>
    <row r="61" spans="1:11" s="19" customFormat="1" ht="30" x14ac:dyDescent="0.25">
      <c r="A61" s="19" t="str">
        <f t="shared" si="1"/>
        <v>2.6.5</v>
      </c>
      <c r="B61" s="25" t="s">
        <v>62</v>
      </c>
      <c r="C61" s="21">
        <v>859000</v>
      </c>
      <c r="D61" s="21">
        <v>3509127.45</v>
      </c>
      <c r="E61" s="21">
        <v>0</v>
      </c>
      <c r="F61" s="26">
        <v>0</v>
      </c>
      <c r="G61" s="26">
        <v>0</v>
      </c>
      <c r="H61" s="21">
        <v>0</v>
      </c>
      <c r="I61" s="26">
        <v>946346.42999999993</v>
      </c>
      <c r="J61" s="26">
        <v>485523.21</v>
      </c>
      <c r="K61" s="21">
        <f>SUM(E61:J61)</f>
        <v>1431869.64</v>
      </c>
    </row>
    <row r="62" spans="1:11" s="19" customFormat="1" x14ac:dyDescent="0.25">
      <c r="A62" s="19" t="str">
        <f t="shared" si="1"/>
        <v>2.6.6</v>
      </c>
      <c r="B62" s="25" t="s">
        <v>63</v>
      </c>
      <c r="C62" s="21">
        <v>1196753</v>
      </c>
      <c r="D62" s="21">
        <v>1020753</v>
      </c>
      <c r="E62" s="21">
        <v>0</v>
      </c>
      <c r="F62" s="26">
        <v>0</v>
      </c>
      <c r="G62" s="26">
        <v>42500.04</v>
      </c>
      <c r="H62" s="21">
        <v>0</v>
      </c>
      <c r="I62" s="26">
        <v>0</v>
      </c>
      <c r="J62" s="26">
        <v>0</v>
      </c>
      <c r="K62" s="21">
        <f>SUM(E62:J62)</f>
        <v>42500.04</v>
      </c>
    </row>
    <row r="63" spans="1:11" s="19" customFormat="1" hidden="1" x14ac:dyDescent="0.25">
      <c r="A63" s="19" t="str">
        <f t="shared" si="1"/>
        <v>2.6.7</v>
      </c>
      <c r="B63" s="25" t="s">
        <v>64</v>
      </c>
      <c r="C63" s="21">
        <f>IFERROR(VLOOKUP(A63,'[1]Modificación CONS 2023'!$C$11:$E$401,3,FALSE),0)</f>
        <v>0</v>
      </c>
      <c r="D63" s="21">
        <f>IFERROR(VLOOKUP(A63,'[2]Ejecución CONS 2023'!$C$11:$E$401,3,FALSE),0)+'[3]7213 Ejecución OAI '!E63</f>
        <v>0</v>
      </c>
      <c r="E63" s="21">
        <f>IFERROR(VLOOKUP(A63,'[2]Ejecución CONS 2023'!$C$11:$Q$401,4,FALSE),0)</f>
        <v>0</v>
      </c>
      <c r="F63" s="26">
        <f>IFERROR(VLOOKUP(A63,'[2]Ejecución CONS 2023'!$C$11:$Q$401,5,FALSE),0)</f>
        <v>0</v>
      </c>
      <c r="G63" s="26">
        <f>IFERROR(VLOOKUP(A63,'[2]Ejecución CONS 2023'!$C$11:$Q$401,6,FALSE),0)</f>
        <v>0</v>
      </c>
      <c r="H63" s="21">
        <f>IFERROR(VLOOKUP(A63,'[2]Ejecución CONS 2023'!$C$11:$Q$401,7,FALSE),0)</f>
        <v>0</v>
      </c>
      <c r="I63" s="26">
        <f>IFERROR(VLOOKUP(A63,'[2]Ejecución CONS 2023'!$C$11:$Q$401,8,FALSE),0)</f>
        <v>0</v>
      </c>
      <c r="J63" s="26">
        <f>IFERROR(VLOOKUP(A63,'[2]Ejecución CONS 2023'!$C$11:$Q$401,9,FALSE),0)</f>
        <v>0</v>
      </c>
      <c r="K63" s="21">
        <f>SUM(E63:J63)</f>
        <v>0</v>
      </c>
    </row>
    <row r="64" spans="1:11" s="19" customFormat="1" hidden="1" x14ac:dyDescent="0.25">
      <c r="A64" s="19" t="str">
        <f t="shared" si="1"/>
        <v>2.6.8</v>
      </c>
      <c r="B64" s="25" t="s">
        <v>65</v>
      </c>
      <c r="C64" s="21">
        <f>IFERROR(VLOOKUP(A64,'[1]Modificación CONS 2023'!$C$11:$E$401,3,FALSE),0)</f>
        <v>0</v>
      </c>
      <c r="D64" s="21">
        <f>IFERROR(VLOOKUP(A64,'[2]Ejecución CONS 2023'!$C$11:$E$401,3,FALSE),0)+'[3]7213 Ejecución OAI '!E64</f>
        <v>0</v>
      </c>
      <c r="E64" s="21">
        <f>IFERROR(VLOOKUP(A64,'[2]Ejecución CONS 2023'!$C$11:$Q$401,4,FALSE),0)</f>
        <v>0</v>
      </c>
      <c r="F64" s="26">
        <f>IFERROR(VLOOKUP(A64,'[2]Ejecución CONS 2023'!$C$11:$Q$401,5,FALSE),0)</f>
        <v>0</v>
      </c>
      <c r="G64" s="26">
        <f>IFERROR(VLOOKUP(A64,'[2]Ejecución CONS 2023'!$C$11:$Q$401,6,FALSE),0)</f>
        <v>0</v>
      </c>
      <c r="H64" s="21">
        <f>IFERROR(VLOOKUP(A64,'[2]Ejecución CONS 2023'!$C$11:$Q$401,7,FALSE),0)</f>
        <v>0</v>
      </c>
      <c r="I64" s="26">
        <f>IFERROR(VLOOKUP(A64,'[2]Ejecución CONS 2023'!$C$11:$Q$401,8,FALSE),0)</f>
        <v>0</v>
      </c>
      <c r="J64" s="26">
        <f>IFERROR(VLOOKUP(A64,'[2]Ejecución CONS 2023'!$C$11:$Q$401,9,FALSE),0)</f>
        <v>0</v>
      </c>
      <c r="K64" s="21">
        <f>SUM(E64:J64)</f>
        <v>0</v>
      </c>
    </row>
    <row r="65" spans="1:11" s="19" customFormat="1" ht="30" hidden="1" x14ac:dyDescent="0.25">
      <c r="A65" s="19" t="str">
        <f t="shared" si="1"/>
        <v>2.6.9</v>
      </c>
      <c r="B65" s="25" t="s">
        <v>66</v>
      </c>
      <c r="C65" s="21">
        <f>IFERROR(VLOOKUP(A65,'[1]Modificación CONS 2023'!$C$11:$E$401,3,FALSE),0)</f>
        <v>0</v>
      </c>
      <c r="D65" s="21">
        <f>IFERROR(VLOOKUP(A65,'[2]Ejecución CONS 2023'!$C$11:$E$401,3,FALSE),0)+'[3]7213 Ejecución OAI '!E65</f>
        <v>0</v>
      </c>
      <c r="E65" s="21">
        <f>IFERROR(VLOOKUP(A65,'[2]Ejecución CONS 2023'!$C$11:$Q$401,4,FALSE),0)</f>
        <v>0</v>
      </c>
      <c r="F65" s="26">
        <f>IFERROR(VLOOKUP(A65,'[2]Ejecución CONS 2023'!$C$11:$Q$401,5,FALSE),0)</f>
        <v>0</v>
      </c>
      <c r="G65" s="26">
        <f>IFERROR(VLOOKUP(A65,'[2]Ejecución CONS 2023'!$C$11:$Q$401,6,FALSE),0)</f>
        <v>0</v>
      </c>
      <c r="H65" s="21">
        <f>IFERROR(VLOOKUP(A65,'[2]Ejecución CONS 2023'!$C$11:$Q$401,7,FALSE),0)</f>
        <v>0</v>
      </c>
      <c r="I65" s="26">
        <f>IFERROR(VLOOKUP(A65,'[2]Ejecución CONS 2023'!$C$11:$Q$401,8,FALSE),0)</f>
        <v>0</v>
      </c>
      <c r="J65" s="26">
        <f>IFERROR(VLOOKUP(A65,'[2]Ejecución CONS 2023'!$C$11:$Q$401,9,FALSE),0)</f>
        <v>0</v>
      </c>
      <c r="K65" s="21">
        <f>SUM(E65:J65)</f>
        <v>0</v>
      </c>
    </row>
    <row r="66" spans="1:11" s="19" customFormat="1" hidden="1" x14ac:dyDescent="0.25">
      <c r="A66" s="19" t="str">
        <f t="shared" si="1"/>
        <v>2.7 -</v>
      </c>
      <c r="B66" s="9" t="s">
        <v>67</v>
      </c>
      <c r="C66" s="10">
        <f>SUM(C67:C70)</f>
        <v>300000</v>
      </c>
      <c r="D66" s="10">
        <f>SUM(D67:D70)</f>
        <v>0</v>
      </c>
      <c r="E66" s="10">
        <f t="shared" ref="E66:J66" si="7">SUM(E67:E70)</f>
        <v>0</v>
      </c>
      <c r="F66" s="10">
        <f t="shared" si="7"/>
        <v>0</v>
      </c>
      <c r="G66" s="10">
        <f t="shared" si="7"/>
        <v>0</v>
      </c>
      <c r="H66" s="10">
        <f t="shared" si="7"/>
        <v>0</v>
      </c>
      <c r="I66" s="10">
        <f t="shared" si="7"/>
        <v>0</v>
      </c>
      <c r="J66" s="10">
        <f t="shared" si="7"/>
        <v>0</v>
      </c>
      <c r="K66" s="10">
        <f>SUM(K67:K70)</f>
        <v>0</v>
      </c>
    </row>
    <row r="67" spans="1:11" s="19" customFormat="1" ht="17.45" hidden="1" customHeight="1" x14ac:dyDescent="0.25">
      <c r="A67" s="19" t="str">
        <f t="shared" si="1"/>
        <v>2.7.1</v>
      </c>
      <c r="B67" s="25" t="s">
        <v>68</v>
      </c>
      <c r="C67" s="21">
        <f>IFERROR(VLOOKUP(A67,'[1]Modificación CONS 2023'!$C$11:$E$401,3,FALSE),0)</f>
        <v>300000</v>
      </c>
      <c r="D67" s="21">
        <f>IFERROR(VLOOKUP(A67,'[2]Ejecución CONS 2023'!$C$11:$E$401,3,FALSE),0)+'[3]7213 Ejecución OAI '!E67</f>
        <v>0</v>
      </c>
      <c r="E67" s="21">
        <f>IFERROR(VLOOKUP(A67,'[2]Ejecución CONS 2023'!$C$11:$Q$401,4,FALSE),0)</f>
        <v>0</v>
      </c>
      <c r="F67" s="26">
        <f>IFERROR(VLOOKUP(A67,'[2]Ejecución CONS 2023'!$C$11:$Q$401,5,FALSE),0)</f>
        <v>0</v>
      </c>
      <c r="G67" s="26">
        <f>IFERROR(VLOOKUP(A67,'[2]Ejecución CONS 2023'!$C$11:$Q$401,6,FALSE),0)</f>
        <v>0</v>
      </c>
      <c r="H67" s="21">
        <f>IFERROR(VLOOKUP(A67,'[2]Ejecución CONS 2023'!$C$11:$Q$401,7,FALSE),0)</f>
        <v>0</v>
      </c>
      <c r="I67" s="26">
        <f>IFERROR(VLOOKUP(A67,'[2]Ejecución CONS 2023'!$C$11:$Q$401,8,FALSE),0)</f>
        <v>0</v>
      </c>
      <c r="J67" s="26">
        <f>IFERROR(VLOOKUP(A67,'[2]Ejecución CONS 2023'!$C$11:$Q$401,9,FALSE),0)</f>
        <v>0</v>
      </c>
      <c r="K67" s="21">
        <f>SUM(E67:J67)</f>
        <v>0</v>
      </c>
    </row>
    <row r="68" spans="1:11" s="19" customFormat="1" ht="19.899999999999999" hidden="1" customHeight="1" x14ac:dyDescent="0.25">
      <c r="A68" s="19" t="str">
        <f t="shared" si="1"/>
        <v>2.7.2</v>
      </c>
      <c r="B68" s="25" t="s">
        <v>69</v>
      </c>
      <c r="C68" s="21">
        <f>IFERROR(VLOOKUP(A68,'[1]Modificación CONS 2023'!$C$11:$E$401,3,FALSE),0)</f>
        <v>0</v>
      </c>
      <c r="D68" s="21">
        <f>IFERROR(VLOOKUP(A68,'[2]Ejecución CONS 2023'!$C$11:$E$401,3,FALSE),0)+'[3]7213 Ejecución OAI '!E68</f>
        <v>0</v>
      </c>
      <c r="E68" s="21">
        <f>IFERROR(VLOOKUP(A68,'[2]Ejecución CONS 2023'!$C$11:$Q$401,4,FALSE),0)</f>
        <v>0</v>
      </c>
      <c r="F68" s="26">
        <f>IFERROR(VLOOKUP(A68,'[2]Ejecución CONS 2023'!$C$11:$Q$401,5,FALSE),0)</f>
        <v>0</v>
      </c>
      <c r="G68" s="26">
        <f>IFERROR(VLOOKUP(A68,'[2]Ejecución CONS 2023'!$C$11:$Q$401,6,FALSE),0)</f>
        <v>0</v>
      </c>
      <c r="H68" s="21">
        <f>IFERROR(VLOOKUP(A68,'[2]Ejecución CONS 2023'!$C$11:$Q$401,7,FALSE),0)</f>
        <v>0</v>
      </c>
      <c r="I68" s="26">
        <f>IFERROR(VLOOKUP(A68,'[2]Ejecución CONS 2023'!$C$11:$Q$401,8,FALSE),0)</f>
        <v>0</v>
      </c>
      <c r="J68" s="26">
        <f>IFERROR(VLOOKUP(A68,'[2]Ejecución CONS 2023'!$C$11:$Q$401,9,FALSE),0)</f>
        <v>0</v>
      </c>
      <c r="K68" s="21">
        <f>SUM(E68:J68)</f>
        <v>0</v>
      </c>
    </row>
    <row r="69" spans="1:11" s="19" customFormat="1" ht="30" hidden="1" x14ac:dyDescent="0.25">
      <c r="A69" s="19" t="str">
        <f t="shared" si="1"/>
        <v>2.7.3</v>
      </c>
      <c r="B69" s="25" t="s">
        <v>70</v>
      </c>
      <c r="C69" s="21">
        <f>IFERROR(VLOOKUP(A69,'[1]Modificación CONS 2023'!$C$11:$E$401,3,FALSE),0)</f>
        <v>0</v>
      </c>
      <c r="D69" s="21">
        <f>IFERROR(VLOOKUP(A69,'[2]Ejecución CONS 2023'!$C$11:$E$401,3,FALSE),0)+'[3]7213 Ejecución OAI '!E69</f>
        <v>0</v>
      </c>
      <c r="E69" s="21">
        <f>IFERROR(VLOOKUP(A69,'[2]Ejecución CONS 2023'!$C$11:$Q$401,4,FALSE),0)</f>
        <v>0</v>
      </c>
      <c r="F69" s="26">
        <f>IFERROR(VLOOKUP(A69,'[2]Ejecución CONS 2023'!$C$11:$Q$401,5,FALSE),0)</f>
        <v>0</v>
      </c>
      <c r="G69" s="26">
        <f>IFERROR(VLOOKUP(A69,'[2]Ejecución CONS 2023'!$C$11:$Q$401,6,FALSE),0)</f>
        <v>0</v>
      </c>
      <c r="H69" s="21">
        <f>IFERROR(VLOOKUP(A69,'[2]Ejecución CONS 2023'!$C$11:$Q$401,7,FALSE),0)</f>
        <v>0</v>
      </c>
      <c r="I69" s="26">
        <f>IFERROR(VLOOKUP(A69,'[2]Ejecución CONS 2023'!$C$11:$Q$401,8,FALSE),0)</f>
        <v>0</v>
      </c>
      <c r="J69" s="26">
        <f>IFERROR(VLOOKUP(A69,'[2]Ejecución CONS 2023'!$C$11:$Q$401,9,FALSE),0)</f>
        <v>0</v>
      </c>
      <c r="K69" s="21">
        <f>SUM(E69:J69)</f>
        <v>0</v>
      </c>
    </row>
    <row r="70" spans="1:11" s="19" customFormat="1" ht="42" hidden="1" customHeight="1" x14ac:dyDescent="0.25">
      <c r="A70" s="19" t="str">
        <f t="shared" si="1"/>
        <v>2.7.4</v>
      </c>
      <c r="B70" s="25" t="s">
        <v>71</v>
      </c>
      <c r="C70" s="21">
        <f>IFERROR(VLOOKUP(A70,'[1]Modificación CONS 2023'!$C$11:$E$401,3,FALSE),0)</f>
        <v>0</v>
      </c>
      <c r="D70" s="21">
        <f>IFERROR(VLOOKUP(A70,'[2]Ejecución CONS 2023'!$C$11:$E$401,3,FALSE),0)+'[3]7213 Ejecución OAI '!E70</f>
        <v>0</v>
      </c>
      <c r="E70" s="21">
        <f>IFERROR(VLOOKUP(A70,'[2]Ejecución CONS 2023'!$C$11:$Q$401,4,FALSE),0)</f>
        <v>0</v>
      </c>
      <c r="F70" s="26">
        <f>IFERROR(VLOOKUP(A70,'[2]Ejecución CONS 2023'!$C$11:$Q$401,5,FALSE),0)</f>
        <v>0</v>
      </c>
      <c r="G70" s="26">
        <f>IFERROR(VLOOKUP(A70,'[2]Ejecución CONS 2023'!$C$11:$Q$401,6,FALSE),0)</f>
        <v>0</v>
      </c>
      <c r="H70" s="21">
        <f>IFERROR(VLOOKUP(A70,'[2]Ejecución CONS 2023'!$C$11:$Q$401,7,FALSE),0)</f>
        <v>0</v>
      </c>
      <c r="I70" s="26">
        <f>IFERROR(VLOOKUP(A70,'[2]Ejecución CONS 2023'!$C$11:$Q$401,8,FALSE),0)</f>
        <v>0</v>
      </c>
      <c r="J70" s="26">
        <f>IFERROR(VLOOKUP(A70,'[2]Ejecución CONS 2023'!$C$11:$Q$401,9,FALSE),0)</f>
        <v>0</v>
      </c>
      <c r="K70" s="21">
        <f>SUM(E70:J70)</f>
        <v>0</v>
      </c>
    </row>
    <row r="71" spans="1:11" s="19" customFormat="1" ht="15.75" x14ac:dyDescent="0.25">
      <c r="B71" s="13" t="s">
        <v>72</v>
      </c>
      <c r="C71" s="14">
        <f>SUM(C66,C56,C48,C40,C30,C20,C14)</f>
        <v>397218435.00349998</v>
      </c>
      <c r="D71" s="14">
        <f>SUM(D66,D56,D48,D40,D30,D20,D14)</f>
        <v>489332101.01350003</v>
      </c>
      <c r="E71" s="14">
        <f>SUM(E66,E56,E48,E40,E30,E20,E14)</f>
        <v>1793491.2</v>
      </c>
      <c r="F71" s="14">
        <f t="shared" ref="F71:J71" si="8">SUM(F66,F56,F48,F40,F30,F20,F14)</f>
        <v>56597371.750000007</v>
      </c>
      <c r="G71" s="14">
        <f t="shared" si="8"/>
        <v>30835326.530000001</v>
      </c>
      <c r="H71" s="14">
        <f t="shared" si="8"/>
        <v>29811837.390000001</v>
      </c>
      <c r="I71" s="14">
        <f t="shared" si="8"/>
        <v>46223876.340000004</v>
      </c>
      <c r="J71" s="14">
        <f t="shared" si="8"/>
        <v>35441857.299999997</v>
      </c>
      <c r="K71" s="14">
        <f>SUM(K66,K56,K48,K40,K30,K20,K14)</f>
        <v>200703760.50999999</v>
      </c>
    </row>
    <row r="72" spans="1:11" s="27" customFormat="1" ht="15.75" x14ac:dyDescent="0.25">
      <c r="B72" s="15"/>
      <c r="C72" s="16"/>
      <c r="D72" s="16"/>
      <c r="E72" s="16"/>
      <c r="F72" s="16"/>
      <c r="G72" s="16"/>
      <c r="H72" s="16"/>
      <c r="I72" s="16"/>
      <c r="J72" s="16"/>
      <c r="K72" s="16"/>
    </row>
    <row r="73" spans="1:11" s="19" customFormat="1" x14ac:dyDescent="0.25">
      <c r="B73" s="19" t="s">
        <v>73</v>
      </c>
      <c r="C73" s="21"/>
      <c r="D73" s="21"/>
      <c r="E73" s="21"/>
      <c r="F73" s="21"/>
      <c r="G73" s="21"/>
      <c r="H73" s="22"/>
      <c r="K73" s="21"/>
    </row>
    <row r="74" spans="1:11" s="19" customFormat="1" x14ac:dyDescent="0.25">
      <c r="B74" s="19" t="s">
        <v>83</v>
      </c>
      <c r="C74" s="21"/>
      <c r="D74" s="21"/>
      <c r="E74" s="21"/>
      <c r="F74" s="21"/>
      <c r="G74" s="21"/>
      <c r="H74" s="21"/>
      <c r="I74" s="21"/>
      <c r="J74" s="21"/>
    </row>
    <row r="75" spans="1:11" s="19" customFormat="1" x14ac:dyDescent="0.25">
      <c r="E75" s="28"/>
      <c r="F75" s="28"/>
      <c r="G75" s="28"/>
      <c r="H75" s="28"/>
      <c r="J75" s="21"/>
    </row>
    <row r="76" spans="1:11" s="19" customFormat="1" x14ac:dyDescent="0.25">
      <c r="B76" s="29" t="s">
        <v>74</v>
      </c>
      <c r="E76" s="28"/>
      <c r="F76" s="28"/>
      <c r="G76" s="28"/>
      <c r="H76" s="28"/>
      <c r="J76" s="21"/>
    </row>
    <row r="77" spans="1:11" s="19" customFormat="1" x14ac:dyDescent="0.25">
      <c r="B77" s="19" t="s">
        <v>75</v>
      </c>
      <c r="E77" s="28"/>
      <c r="F77" s="28"/>
      <c r="G77" s="28"/>
      <c r="H77" s="28"/>
      <c r="J77" s="21"/>
    </row>
    <row r="78" spans="1:11" s="19" customFormat="1" x14ac:dyDescent="0.25">
      <c r="B78" s="19" t="s">
        <v>76</v>
      </c>
      <c r="E78" s="28"/>
      <c r="F78" s="28"/>
      <c r="G78" s="28"/>
      <c r="H78" s="28"/>
      <c r="J78" s="21"/>
    </row>
    <row r="79" spans="1:11" s="19" customFormat="1" x14ac:dyDescent="0.25">
      <c r="B79" s="19" t="s">
        <v>77</v>
      </c>
      <c r="E79" s="28"/>
      <c r="F79" s="28"/>
      <c r="G79" s="28"/>
      <c r="H79" s="28"/>
      <c r="J79" s="21"/>
    </row>
    <row r="80" spans="1:11" s="19" customFormat="1" x14ac:dyDescent="0.25">
      <c r="B80" s="19" t="s">
        <v>78</v>
      </c>
      <c r="E80" s="28"/>
      <c r="F80" s="28"/>
      <c r="G80" s="28"/>
      <c r="H80" s="28"/>
      <c r="J80" s="21"/>
    </row>
    <row r="81" spans="3:10" s="19" customFormat="1" x14ac:dyDescent="0.25">
      <c r="E81" s="28"/>
      <c r="F81" s="28"/>
      <c r="G81" s="28"/>
      <c r="H81" s="28"/>
      <c r="J81" s="21"/>
    </row>
    <row r="82" spans="3:10" s="19" customFormat="1" x14ac:dyDescent="0.25">
      <c r="E82" s="28"/>
      <c r="F82" s="28"/>
      <c r="G82" s="28"/>
      <c r="H82" s="28"/>
      <c r="J82" s="21"/>
    </row>
    <row r="83" spans="3:10" s="19" customFormat="1" x14ac:dyDescent="0.25">
      <c r="C83" s="21"/>
      <c r="D83" s="21"/>
      <c r="E83" s="28"/>
      <c r="F83" s="28"/>
      <c r="G83" s="28"/>
      <c r="H83" s="28"/>
      <c r="J83" s="21"/>
    </row>
    <row r="84" spans="3:10" s="19" customFormat="1" x14ac:dyDescent="0.25">
      <c r="F84" s="28"/>
      <c r="G84" s="28"/>
      <c r="H84" s="28"/>
      <c r="J84" s="21"/>
    </row>
    <row r="85" spans="3:10" s="19" customFormat="1" x14ac:dyDescent="0.25">
      <c r="C85" s="18" t="s">
        <v>79</v>
      </c>
      <c r="D85" s="18"/>
      <c r="G85" s="30" t="s">
        <v>80</v>
      </c>
      <c r="H85" s="30"/>
    </row>
    <row r="86" spans="3:10" s="19" customFormat="1" ht="60" customHeight="1" x14ac:dyDescent="0.25">
      <c r="C86" s="17" t="s">
        <v>81</v>
      </c>
      <c r="D86" s="17"/>
      <c r="E86" s="21"/>
      <c r="G86" s="31" t="s">
        <v>82</v>
      </c>
      <c r="H86" s="31"/>
    </row>
  </sheetData>
  <mergeCells count="8">
    <mergeCell ref="B7:K7"/>
    <mergeCell ref="B8:K8"/>
    <mergeCell ref="B9:K9"/>
    <mergeCell ref="B10:K10"/>
    <mergeCell ref="C86:D86"/>
    <mergeCell ref="C85:D85"/>
    <mergeCell ref="G85:H85"/>
    <mergeCell ref="G86:H86"/>
  </mergeCells>
  <pageMargins left="0.43307086614173229" right="0.15748031496062992" top="0.21" bottom="0.6692913385826772" header="0.42" footer="0.15748031496062992"/>
  <pageSetup paperSize="5"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 OAI (2)</vt:lpstr>
      <vt:lpstr>'Plantilla Ejecución OAI (2)'!Área_de_impresión</vt:lpstr>
      <vt:lpstr>'Plantilla Ejecución OAI (2)'!Títulos_a_imprimir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2023-07-07T16:21:25Z</cp:lastPrinted>
  <dcterms:created xsi:type="dcterms:W3CDTF">2023-07-07T16:11:55Z</dcterms:created>
  <dcterms:modified xsi:type="dcterms:W3CDTF">2023-07-07T16:23:04Z</dcterms:modified>
</cp:coreProperties>
</file>