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Inventario Activos\2DO TRIMESTRE\"/>
    </mc:Choice>
  </mc:AlternateContent>
  <bookViews>
    <workbookView xWindow="0" yWindow="0" windowWidth="3960" windowHeight="11400" tabRatio="531" activeTab="5"/>
  </bookViews>
  <sheets>
    <sheet name="Inv-Comestibles y cocina" sheetId="3" r:id="rId1"/>
    <sheet name="MATERIALES MEDICOS" sheetId="2" r:id="rId2"/>
    <sheet name="ARTÍCULOS OFICINA   " sheetId="1" r:id="rId3"/>
    <sheet name="LIMPIEZA" sheetId="4" r:id="rId4"/>
    <sheet name="ARTICULOS DE LIBRERIA" sheetId="6" r:id="rId5"/>
    <sheet name="Ferreteria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9" i="7"/>
  <c r="G10" i="3" l="1"/>
  <c r="G11" i="3"/>
  <c r="G12" i="3"/>
  <c r="G13" i="3"/>
  <c r="G14" i="3"/>
  <c r="G15" i="3"/>
  <c r="G16" i="3"/>
  <c r="G40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22" i="2"/>
  <c r="G10" i="2"/>
  <c r="G11" i="2"/>
  <c r="G12" i="2"/>
  <c r="G13" i="2"/>
  <c r="G14" i="2"/>
  <c r="G15" i="2"/>
  <c r="G16" i="2"/>
  <c r="G17" i="2"/>
  <c r="G18" i="2"/>
  <c r="G19" i="2"/>
  <c r="G20" i="2"/>
  <c r="G21" i="2"/>
  <c r="G9" i="2"/>
  <c r="G10" i="1"/>
  <c r="G11" i="1"/>
  <c r="G12" i="1"/>
  <c r="G13" i="1"/>
  <c r="G14" i="1"/>
  <c r="G15" i="1"/>
  <c r="G16" i="1"/>
  <c r="G17" i="1"/>
  <c r="G18" i="1"/>
  <c r="G19" i="1"/>
  <c r="G9" i="1"/>
  <c r="G107" i="4"/>
  <c r="F105" i="4"/>
  <c r="F106" i="4"/>
  <c r="F104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9" i="6"/>
  <c r="G228" i="6" l="1"/>
  <c r="W118" i="4" l="1"/>
  <c r="G20" i="1" l="1"/>
</calcChain>
</file>

<file path=xl/comments1.xml><?xml version="1.0" encoding="utf-8"?>
<comments xmlns="http://schemas.openxmlformats.org/spreadsheetml/2006/main">
  <authors>
    <author>Julio Cesar Morel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PAQUETES
</t>
        </r>
      </text>
    </comment>
  </commentList>
</comments>
</file>

<file path=xl/comments2.xml><?xml version="1.0" encoding="utf-8"?>
<comments xmlns="http://schemas.openxmlformats.org/spreadsheetml/2006/main">
  <authors>
    <author>Julio Cesar Morel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PAQUETES
</t>
        </r>
      </text>
    </comment>
  </commentList>
</comments>
</file>

<file path=xl/sharedStrings.xml><?xml version="1.0" encoding="utf-8"?>
<sst xmlns="http://schemas.openxmlformats.org/spreadsheetml/2006/main" count="889" uniqueCount="818">
  <si>
    <t>FECHA DE ADQUISICIÓN</t>
  </si>
  <si>
    <t>CÓDIGO DEL PRODUCTO</t>
  </si>
  <si>
    <t>DESCRIPCIÓN</t>
  </si>
  <si>
    <t>EXISTENCIA</t>
  </si>
  <si>
    <t>PRECIO UNITARIO</t>
  </si>
  <si>
    <t>MONTO TOTAL</t>
  </si>
  <si>
    <t>TXE8030-NE267</t>
  </si>
  <si>
    <t>TXE8030-CI268</t>
  </si>
  <si>
    <t>TONER XEROX CYAN</t>
  </si>
  <si>
    <t>TXE8030-MA269</t>
  </si>
  <si>
    <t>TONER XEROX MAGENTA</t>
  </si>
  <si>
    <t>TXE8030-AM270</t>
  </si>
  <si>
    <t>TONER XEROX AMARILLO</t>
  </si>
  <si>
    <t>WA-CONT-07</t>
  </si>
  <si>
    <t>CONTENEDOR DE RESIDUO</t>
  </si>
  <si>
    <t>THP80A-NE271</t>
  </si>
  <si>
    <t>TONER HP 80A NEGRO</t>
  </si>
  <si>
    <t>THP410-CI263</t>
  </si>
  <si>
    <t>TONER HP AZUL 410A</t>
  </si>
  <si>
    <t>THP410-AM264</t>
  </si>
  <si>
    <t>TONER HP AMARILLO 410A</t>
  </si>
  <si>
    <t>THP410-MA265</t>
  </si>
  <si>
    <t>TONER HP MAGENTA 410A</t>
  </si>
  <si>
    <t>THP26A-NE272</t>
  </si>
  <si>
    <t>TONER HP CF226A NEGRO</t>
  </si>
  <si>
    <t>THP410CF-BL453</t>
  </si>
  <si>
    <t>ALCOHOL ISOPROPILICO AL 70%</t>
  </si>
  <si>
    <t>DESINFECTANTE DE SUPERFICIE</t>
  </si>
  <si>
    <t>Pe0231</t>
  </si>
  <si>
    <t>GEL PARA MANOS AL 70%</t>
  </si>
  <si>
    <t>GORROS QUIRURGICOS DESECHABLES</t>
  </si>
  <si>
    <t>GUANTES DE LATEX (S)</t>
  </si>
  <si>
    <t>GUANTES DE LATEX NITRILO(S)</t>
  </si>
  <si>
    <t>MASCARILLA KN95</t>
  </si>
  <si>
    <t>ROLLOS DE PAPEL CAMILLA</t>
  </si>
  <si>
    <t>MASCARILLA QUIRURGICAS DESECHABLES 50/1</t>
  </si>
  <si>
    <t>ESPÉCULOS ÓTICOS 34/1</t>
  </si>
  <si>
    <t>A453</t>
  </si>
  <si>
    <t>Aclv2103</t>
  </si>
  <si>
    <t>CAN-POLV-86</t>
  </si>
  <si>
    <t>CAN-0087</t>
  </si>
  <si>
    <t>CANELA ENTERA EN FRASCO</t>
  </si>
  <si>
    <t>E452</t>
  </si>
  <si>
    <t>AVENA INSTANTÁNEA</t>
  </si>
  <si>
    <t>AVENA INTEGRAL</t>
  </si>
  <si>
    <t>CAFÉ</t>
  </si>
  <si>
    <t>GALLETAS TIPO SANDWICH SABOR A FRESA</t>
  </si>
  <si>
    <t>GALLETAS TIPO SANDWICH SABOR A CHOCOLATE</t>
  </si>
  <si>
    <t>GALLETAS TIPO SANDWICH SABOR A VAINILLA</t>
  </si>
  <si>
    <t>GALLETAS SALADAS 9/1</t>
  </si>
  <si>
    <t>HABICHUELAS ROJAS</t>
  </si>
  <si>
    <t>HARINA DE TRIGO</t>
  </si>
  <si>
    <t>HOJUELAS DE MAÍZ EN FORMA DE AROS</t>
  </si>
  <si>
    <t>LECH-220</t>
  </si>
  <si>
    <t>LECHE EN POLVO 220 GRAM</t>
  </si>
  <si>
    <t>h452</t>
  </si>
  <si>
    <t>MAÍZ</t>
  </si>
  <si>
    <t>MAICENA</t>
  </si>
  <si>
    <t>MEZCLA PARA TE CALIENTE</t>
  </si>
  <si>
    <t>M453</t>
  </si>
  <si>
    <t>MIEL</t>
  </si>
  <si>
    <t>PALETAS TIPO BOLÓN</t>
  </si>
  <si>
    <t>P456</t>
  </si>
  <si>
    <t>PALETAS EN FORMA DE CORAZÓN</t>
  </si>
  <si>
    <t>C455</t>
  </si>
  <si>
    <t>PASTA CORTA</t>
  </si>
  <si>
    <t>SAL MOLIDA</t>
  </si>
  <si>
    <t>VINAGRE BLANCO</t>
  </si>
  <si>
    <t>VF-547</t>
  </si>
  <si>
    <t>VINAGRE DE FRUTAS</t>
  </si>
  <si>
    <t>HOJUELAS DE MAÍZ DULCE 500 GRAMOS</t>
  </si>
  <si>
    <t>HOJUELAS DE MAÍZ DULCE 1.5 KILO GRAMOS</t>
  </si>
  <si>
    <t>HM-1-5D</t>
  </si>
  <si>
    <t>HM-5-G</t>
  </si>
  <si>
    <t xml:space="preserve">MEZCLA PARA TE FRÍO </t>
  </si>
  <si>
    <t>BOLSAS PARA ALMACENAR (REFRIGERADOR) 26.8 CM X 27.3 CM</t>
  </si>
  <si>
    <t>ACEITE LIMPIADOR DE MADERA OSCURA</t>
  </si>
  <si>
    <t>ACEITE BRILLADOR PARA MADERA CLARA</t>
  </si>
  <si>
    <t>AMBIENTADORES</t>
  </si>
  <si>
    <t>BOTELLAS PLÁSTICAS</t>
  </si>
  <si>
    <t>BARRENDERO CORTO</t>
  </si>
  <si>
    <t>BARRENDERO LARGO</t>
  </si>
  <si>
    <t>BAYETAS MICROFIBRA PARA MUEBLES TIPO TOALLITAS</t>
  </si>
  <si>
    <t>BOTAS DE GOMA NEGRA #7</t>
  </si>
  <si>
    <t>BOTAS DE GOMA NEGRA #8</t>
  </si>
  <si>
    <t>BOTAS DE GOMA NEGRA #9</t>
  </si>
  <si>
    <t>ESPONJA CON BRILLO</t>
  </si>
  <si>
    <t>ESPONJA PARA TRABAJO PESADO</t>
  </si>
  <si>
    <t>CEPILLO PARA LIMPIEZA</t>
  </si>
  <si>
    <t>CLORO</t>
  </si>
  <si>
    <t>CONECTORES DE AMBIENTADOR ELÉCTRICO</t>
  </si>
  <si>
    <t>DESINCRUSTANTE</t>
  </si>
  <si>
    <t>DESINFECTANTE LÍQUIDO</t>
  </si>
  <si>
    <t>DETERGENTE EN POLVO (SACO)</t>
  </si>
  <si>
    <t>ESCOBA</t>
  </si>
  <si>
    <t>ESCOBILLA PARA INODORO</t>
  </si>
  <si>
    <t>FUNDAS PARA BASURA DE 55 GLS</t>
  </si>
  <si>
    <t>FUNDAS PARA BASURA DE 30 GLS</t>
  </si>
  <si>
    <t>FUNDAS PARA BASURA DE 4 GLS</t>
  </si>
  <si>
    <t>FUNDAS PLÁSTICAS ROJAS 30 GALONES 100 EN 1</t>
  </si>
  <si>
    <t>LIMPIA CRISTALES LIQUIDO</t>
  </si>
  <si>
    <t>LIMPIADOR DE VENTANA TIPO MICROFIBRA</t>
  </si>
  <si>
    <t>DESINFECTANTE EN SPRAY</t>
  </si>
  <si>
    <t>LIMPIADOR PARA INODORO</t>
  </si>
  <si>
    <t>RECOGEDOR CON ESCOBILLA PARA ESCRITORIO</t>
  </si>
  <si>
    <t>RECOGEDORES DE BASURA</t>
  </si>
  <si>
    <t>SPRAY PARA LIMPIAR ACERO INOXIDABLE</t>
  </si>
  <si>
    <t>SUAPER # 28</t>
  </si>
  <si>
    <t>SUAPER #32</t>
  </si>
  <si>
    <t>TRAPEADOR TIPO MICRO FIBRA PLANO</t>
  </si>
  <si>
    <t>VASOS DESECHABLES CONICO</t>
  </si>
  <si>
    <t>AMBIENTADORES AUTOMÁTICO 6.20 OZ</t>
  </si>
  <si>
    <t>DESGRASANTE</t>
  </si>
  <si>
    <t>SUAPER # 36</t>
  </si>
  <si>
    <t>VASOS DESECHABLES  #7</t>
  </si>
  <si>
    <t>VASOS DESECHABLES  #10</t>
  </si>
  <si>
    <t>VASOS DESECHABLES #3</t>
  </si>
  <si>
    <t>PLATOS DESECHABLES #6</t>
  </si>
  <si>
    <t>PLATOS DESECHABLES #9</t>
  </si>
  <si>
    <t>CUCHARAS DESECHABLES</t>
  </si>
  <si>
    <t>SERVILLETAS DE MESA</t>
  </si>
  <si>
    <t>TENEDORES DESECHABLES 25/1</t>
  </si>
  <si>
    <t>ESPUMA PARA AFEITAR</t>
  </si>
  <si>
    <t>GELATINA PARA CABELLO 64 OZ</t>
  </si>
  <si>
    <t>PAÑUELOS DESECHABLES CAJAS de 100/1</t>
  </si>
  <si>
    <t>TOALLITAS HUMEDAS  PARA BEBES</t>
  </si>
  <si>
    <t>PAÑALES DESECHABLES ADULTOS  (S) 12/1</t>
  </si>
  <si>
    <t>GUANTES PARA LIMPIEZA DOMESTICA L</t>
  </si>
  <si>
    <t>A336</t>
  </si>
  <si>
    <t>LIMPIA CRISTALES EN AEROSOL</t>
  </si>
  <si>
    <t>A461</t>
  </si>
  <si>
    <t>A462</t>
  </si>
  <si>
    <t>A463</t>
  </si>
  <si>
    <t>D385</t>
  </si>
  <si>
    <t>DETERGENTE EN POLVO DE ALTO PODER  (FRASCOS)</t>
  </si>
  <si>
    <t>PAM-458</t>
  </si>
  <si>
    <t>PAÑALES DESECHABLES ADULTOS  (S) 9/1</t>
  </si>
  <si>
    <t>PAM-459</t>
  </si>
  <si>
    <t>PAÑALES DESECHABLES ADULTOS (L) 9/1</t>
  </si>
  <si>
    <t>PAM-460</t>
  </si>
  <si>
    <t>PAÑALES DESECHABLES ADULTOS (M) 9/1</t>
  </si>
  <si>
    <t>PI-AR45</t>
  </si>
  <si>
    <t>PIEDRAS AROMATICAS</t>
  </si>
  <si>
    <t>SV-TE567</t>
  </si>
  <si>
    <t>SUAVIZANTE DE TELA</t>
  </si>
  <si>
    <t>T396</t>
  </si>
  <si>
    <t>TOALLA DE ALGODON PARA MANOS</t>
  </si>
  <si>
    <t>V422</t>
  </si>
  <si>
    <t>VASOS DESECHABLES #5</t>
  </si>
  <si>
    <t>BOLSAS PARA ALMACENAR 26.8 cm x 27.3 cm</t>
  </si>
  <si>
    <t>VELCRO MACHO NEGRO SIN ADHESIVO 2,5 CM X 25 METROS</t>
  </si>
  <si>
    <t>VELCRO MACHO BLANCO SIN ADHESIVO 2,5 CM X 25 METROS</t>
  </si>
  <si>
    <t>VELCRO MACHO ADHESIVO 2,5 CM X 25 METROS</t>
  </si>
  <si>
    <t>VELCRO HEMBRA NEGRO SIN ADHESIVO 2,5 CM X 25 METROS</t>
  </si>
  <si>
    <t>VELCRO HEMBRA ADHESIVO 2,5 CM X 25 METROS</t>
  </si>
  <si>
    <t>TRI-PA</t>
  </si>
  <si>
    <t>TINTAS PARA SELLOS ROJA 2 40 ML</t>
  </si>
  <si>
    <t>A262</t>
  </si>
  <si>
    <t>TINTAS PARA SELLOS AZUL 65 ML</t>
  </si>
  <si>
    <t>TINTAS PARA SELLOS AZUL 2 OZ</t>
  </si>
  <si>
    <t>A211</t>
  </si>
  <si>
    <t>TIJERA EASI-GRIP PARA NIÑO</t>
  </si>
  <si>
    <t>TEMPERAS 20ML 6/1</t>
  </si>
  <si>
    <t>TEMPERA (DACTILAR) 6/1</t>
  </si>
  <si>
    <t>TEM-AMA-2017</t>
  </si>
  <si>
    <t>TAPE TRANSPARENTES DE ESCRITORIO 19MM X 3.29M 36 YDS</t>
  </si>
  <si>
    <t>TAPE TRANSPARENTE ANCHO 48MM</t>
  </si>
  <si>
    <t>STIKERS CON FORMA DE ESTRELLAS</t>
  </si>
  <si>
    <t>STI-EST21</t>
  </si>
  <si>
    <t>STICKERS CARITAS FELICES VARIADAS</t>
  </si>
  <si>
    <t>STI-CF-39</t>
  </si>
  <si>
    <t>STICKERS CARITAS FELICES AMARILLAS</t>
  </si>
  <si>
    <t>STI-CF-38</t>
  </si>
  <si>
    <t>SOBRES MANILA 8 1/2 X 11</t>
  </si>
  <si>
    <t>SIL-60ML</t>
  </si>
  <si>
    <t>SEPARADORES DE CARPETAS EN ORDEN ABECEDARIO</t>
  </si>
  <si>
    <t>SACAPUNTAS PEQUEÑO EN ALUMINIO</t>
  </si>
  <si>
    <t>SACA GRAPAS</t>
  </si>
  <si>
    <t>RESMA DE PAPEL 8 1/2 X 14</t>
  </si>
  <si>
    <t>RESALTADOR ROSADO 10/1</t>
  </si>
  <si>
    <t>RESALTADOR NARANJA 10/1</t>
  </si>
  <si>
    <t>RESALTADOR AZUL 10/1</t>
  </si>
  <si>
    <t>RESALTADOR AMARILLO 10/1</t>
  </si>
  <si>
    <t>PROTECTOR DE HOJAS 8 1/1 X 11</t>
  </si>
  <si>
    <t>PORTADAS PARA ENCUADERNAR NEGRAS 220 X 285 MM</t>
  </si>
  <si>
    <t>PORTADAS PARA ENCUADERNAR CLEAR 220 X 285 MM</t>
  </si>
  <si>
    <t>PORTA CD GRUESO NEGRO</t>
  </si>
  <si>
    <t>POMPONES BRILLANTES 2.5CM</t>
  </si>
  <si>
    <t>POMPONES 4CM</t>
  </si>
  <si>
    <t>POMPONES 1.5CM</t>
  </si>
  <si>
    <t>POMPONES  2.5CM</t>
  </si>
  <si>
    <t>PLASTIFICADORA GRANDE</t>
  </si>
  <si>
    <t>PLAS-128</t>
  </si>
  <si>
    <t>PILAS AAA RECARGABLES</t>
  </si>
  <si>
    <t>PILAS AA RECARGABLES</t>
  </si>
  <si>
    <t>PER-2-AG</t>
  </si>
  <si>
    <t>PENDA FLEX (FOLDERS COLGANTES ) 8 1/2X 11</t>
  </si>
  <si>
    <t>PAPEL TISSUE VERDE MANZANA</t>
  </si>
  <si>
    <t>PAPEL TISSUE VERDE 3/1</t>
  </si>
  <si>
    <t>PAP-TSS-VER2</t>
  </si>
  <si>
    <t>PAPEL TISSUE MORADO PASTEL 3/1</t>
  </si>
  <si>
    <t>PAPEL TISSUE BLANCO 3/1</t>
  </si>
  <si>
    <t>PAP-TSS-BLA2</t>
  </si>
  <si>
    <t>PAPEL TISSUE AZUL PASTEL</t>
  </si>
  <si>
    <t>PAPEL TISSUE AMARILLO PASTEL 3/1</t>
  </si>
  <si>
    <t>PAPEL PARA CALCULADORA ELÉCTRICA</t>
  </si>
  <si>
    <t>PAPEL KRAFT (ROLLO)</t>
  </si>
  <si>
    <t>PAPEL CREPE VERDE OSCURO 10/1</t>
  </si>
  <si>
    <t>PACR-VER-OS-825</t>
  </si>
  <si>
    <t>PAPEL CREPE VERDE CLARO 10/1</t>
  </si>
  <si>
    <t>PACR-VER-824</t>
  </si>
  <si>
    <t>PAPEL CREPE ROSADO 10/1</t>
  </si>
  <si>
    <t>PACR-ROS2-827</t>
  </si>
  <si>
    <t>PAPEL CREPE ROJO 10/1</t>
  </si>
  <si>
    <t>PACR-ROJ-822</t>
  </si>
  <si>
    <t>PAPEL CREPE MORADO 10/1</t>
  </si>
  <si>
    <t>PACR-MO-826</t>
  </si>
  <si>
    <t>PAPEL CREPE BLANCO 10/1</t>
  </si>
  <si>
    <t>PACR-BL-821</t>
  </si>
  <si>
    <t>PAPEL CREPE AZUL 10/1</t>
  </si>
  <si>
    <t>PACR-AZ-823</t>
  </si>
  <si>
    <t>PAPEL CLIPS 50MM</t>
  </si>
  <si>
    <t>PAPEL CLIPS 33MM</t>
  </si>
  <si>
    <t>PAPEL CARBÓN</t>
  </si>
  <si>
    <t>OJITOS MOVIBLES 6MM (PAQU)</t>
  </si>
  <si>
    <t>OJITOS MOVIBLES 15MM (PAQU)</t>
  </si>
  <si>
    <t>OJITOS MOVIBLES 10MM           (PAQU)</t>
  </si>
  <si>
    <t>NOTAS ADHESIVAS 3X5</t>
  </si>
  <si>
    <t>NOTAS ADHESIVAS 3X3</t>
  </si>
  <si>
    <t>NOTAS ADHESIVAS 2X3</t>
  </si>
  <si>
    <t>MASKING TAPE 1'' X 25 YDS</t>
  </si>
  <si>
    <t>MAS-1-25</t>
  </si>
  <si>
    <t>MARCADORES FINOS DE COLORES 12/1</t>
  </si>
  <si>
    <t>MAR-FI-12</t>
  </si>
  <si>
    <t>LIMPIADOR EN SPRAY PARA PIZARRA BLANCA 200ML</t>
  </si>
  <si>
    <t>LIM-SP20OML</t>
  </si>
  <si>
    <t>LIBRETAS RAYADAS 8 1/2 X 11</t>
  </si>
  <si>
    <t>LIBRETA RAYADA 5X8</t>
  </si>
  <si>
    <t>LAPI-CO-M12</t>
  </si>
  <si>
    <t>LÁPICES DE CARBÓN 2 HB</t>
  </si>
  <si>
    <t>LÁPICES DE CARBÓN  GRUESOS TRIANGULARES 2HB</t>
  </si>
  <si>
    <t>LAMINAS PARA PLASTIFICAR SIZE 229MM X 365MM</t>
  </si>
  <si>
    <t>JU-PIN6-1</t>
  </si>
  <si>
    <t>HOJAS DE OPALINA 8 1/2 X 11</t>
  </si>
  <si>
    <t>HILO DE LANA COLOR VERDE</t>
  </si>
  <si>
    <t>HILO DE LANA COLOR ROSADO</t>
  </si>
  <si>
    <t>HILO DE LANA COLOR ROJO</t>
  </si>
  <si>
    <t>HILO DE LANA COLOR NEGRO</t>
  </si>
  <si>
    <t>HILO DE LANA COLOR MORADO</t>
  </si>
  <si>
    <t>HILO DE LANA COLOR MARRÓN</t>
  </si>
  <si>
    <t>HILO DE LANA COLOR BLANCO</t>
  </si>
  <si>
    <t>HILO DE LANA COLOR ANARANJADO</t>
  </si>
  <si>
    <t>HILO DE LANA COLOR AMARILLO</t>
  </si>
  <si>
    <t>H-NA-43</t>
  </si>
  <si>
    <t>GUILLOTINA 15''</t>
  </si>
  <si>
    <t>GR-ALP250</t>
  </si>
  <si>
    <t>GANCHOS MACHO Y HEMBRA ( PARA EXPEDIENTES)</t>
  </si>
  <si>
    <t>FOAMI VERDE</t>
  </si>
  <si>
    <t>FOAMI ROSA</t>
  </si>
  <si>
    <t>FOAMI ROJO</t>
  </si>
  <si>
    <t>FOAMI PLATEADO CON BRILLO</t>
  </si>
  <si>
    <t>FOAMI NEGRO</t>
  </si>
  <si>
    <t>FOAMI NARANJA</t>
  </si>
  <si>
    <t>FOAMI MOSTAZA</t>
  </si>
  <si>
    <t>FOAMI MORADO</t>
  </si>
  <si>
    <t>FOAMI GRIS</t>
  </si>
  <si>
    <t>FOAMI DORADO CON BRILLO</t>
  </si>
  <si>
    <t>FOAMI AMARILLO</t>
  </si>
  <si>
    <t>FIGURAS DE FOAMI ADHESIVO TRANSPORTES</t>
  </si>
  <si>
    <t>FIGURAS DE FOAMI ADHESIVO MARIPOSA</t>
  </si>
  <si>
    <t>FIGURAS DE FOAMI ADHESIVO MANOS Y PIES CON BRILLO</t>
  </si>
  <si>
    <t>FIGURAS DE FOAMI ADHESIVO ESTRELLAS SIN BRILLO</t>
  </si>
  <si>
    <t>FIGURAS DE FOAMI ADHESIVO ESTRELLAS CON BRILLO</t>
  </si>
  <si>
    <t>FIGURAS DE FOAMI ADHESIVO CARITAS FELICES</t>
  </si>
  <si>
    <t>FIGURAS DE FOAMI ADHESIVO ABECEDARIO CON BRILLO</t>
  </si>
  <si>
    <t>FIELTRO VERDE 36"X 50 YDS</t>
  </si>
  <si>
    <t>FTR-VER2581</t>
  </si>
  <si>
    <t>FIELTRO ROSADO 36"X 50 YDS</t>
  </si>
  <si>
    <t>FIELTRO ROJO 36"X 50 YDS</t>
  </si>
  <si>
    <t>F61</t>
  </si>
  <si>
    <t>FIELTRO NEGRO 36"X 50 YDS</t>
  </si>
  <si>
    <t>FIELTRO MORADO 36"X 50 YDS</t>
  </si>
  <si>
    <t>FIELTRO BLANCO 36"X 50 YDS</t>
  </si>
  <si>
    <t>FIELTRO AZUL 36"X 50 YDS</t>
  </si>
  <si>
    <t>FIELTRO AMARILLO 36"X 50 YDS</t>
  </si>
  <si>
    <t>FELPAS ROJAS</t>
  </si>
  <si>
    <t>FELPAS AZULES</t>
  </si>
  <si>
    <t>ESPIRALES PARA ENCUADERNAR TIPO ANILLO SIZE 19MM</t>
  </si>
  <si>
    <t>ESPIRALES PARA ENCUADERNAR TIPO ANILLO SIZE 16MM</t>
  </si>
  <si>
    <t>ESPIRALES PARA ENCUADERNAR TIPO ANILLO SIZE 12MM</t>
  </si>
  <si>
    <t>ESCARCHA COLOR VERDE</t>
  </si>
  <si>
    <t>ESCARCHA COLOR PLATEADA</t>
  </si>
  <si>
    <t>ESCARCHA COLOR DORADA</t>
  </si>
  <si>
    <t>ESCARCHA COLOR AZUL</t>
  </si>
  <si>
    <t>EGA BLANCA 8 ONZA</t>
  </si>
  <si>
    <t>DVD-R (50/1)</t>
  </si>
  <si>
    <t>CUADERNO 200 PAGINAS</t>
  </si>
  <si>
    <t>COR-TIPBR25</t>
  </si>
  <si>
    <t>CORRECTOR DE POSTURA PARA LÁPIZ</t>
  </si>
  <si>
    <t>CLIPS BILLETEROS 32 MM</t>
  </si>
  <si>
    <t>CLIPS BILLETEROS 2"(51MM)</t>
  </si>
  <si>
    <t>CLIPS BILLETEROS 15 MM</t>
  </si>
  <si>
    <t>CLIP BOARD(TABLILLA  DE APOYO)</t>
  </si>
  <si>
    <t>CINT-DOB2</t>
  </si>
  <si>
    <t>CHINCHETAS DE COLORES</t>
  </si>
  <si>
    <t>CERA PARA CONTAR</t>
  </si>
  <si>
    <t>CR-P362</t>
  </si>
  <si>
    <t>CD-R  (50/1)</t>
  </si>
  <si>
    <t>CARTULINAS VERDES GRUESAS</t>
  </si>
  <si>
    <t>CARTULINAS VERDES</t>
  </si>
  <si>
    <t>CARTULINAS ROSADAS</t>
  </si>
  <si>
    <t>CARTULINAS ROJO VINO</t>
  </si>
  <si>
    <t>CARTULINAS NEGRAS GRUESAS</t>
  </si>
  <si>
    <t>CARTULINAS DORADAS</t>
  </si>
  <si>
    <t>CARTULINAS DE HILO 8 1/2 X 11</t>
  </si>
  <si>
    <t>CARTULINAS BLANCAS</t>
  </si>
  <si>
    <t>CARTULINAS AZULES</t>
  </si>
  <si>
    <t>CARTULINAS AMARILLAS</t>
  </si>
  <si>
    <t>CARPETA BLANCA 1"</t>
  </si>
  <si>
    <t>A13</t>
  </si>
  <si>
    <t>BINDING CASE NEGRO #50 T-823</t>
  </si>
  <si>
    <t>LÁPICES ENCERADOS 24/1</t>
  </si>
  <si>
    <t>LÁPICES ENCERADOS GRUESOS TRIANGULARES 8/1</t>
  </si>
  <si>
    <t>R-261</t>
  </si>
  <si>
    <t>RESALTADOR AMARILLO 12/1</t>
  </si>
  <si>
    <t>R-182-12</t>
  </si>
  <si>
    <t>RESALTADOR NARANJA 12/1</t>
  </si>
  <si>
    <t>R-181-12</t>
  </si>
  <si>
    <t>LA-ENC-12</t>
  </si>
  <si>
    <t>EG-BL-8</t>
  </si>
  <si>
    <t>EGA BLANCA 1/2 GALON</t>
  </si>
  <si>
    <t>DISPENSADOR DE TAPE DE ESCRITORIO</t>
  </si>
  <si>
    <t>MARCADOR PERMANENTE AZUL</t>
  </si>
  <si>
    <t>MARCADOR PERMANENTE NEGRO</t>
  </si>
  <si>
    <t>MARCADOR PERMANENTE ROJO</t>
  </si>
  <si>
    <t>MARCADOR PERMANENTE VERDE</t>
  </si>
  <si>
    <t>PROTECTOR PARA CD PLÁSTICOS DE COLORES VARIOS</t>
  </si>
  <si>
    <t>RESMA DE PAPEL 81/2 X 11</t>
  </si>
  <si>
    <t>FOLDERS PARTITOS VERDES (G.T.H) 10/1</t>
  </si>
  <si>
    <t>FOLDERS SATINADO BLANCO</t>
  </si>
  <si>
    <t>FOLDERS MANILA</t>
  </si>
  <si>
    <t>BURBUJAS PEQUEÑAS</t>
  </si>
  <si>
    <t>FIGURAS DE FOAMI ADHESIVO CORAZONES Y FLORES CON BRILLO</t>
  </si>
  <si>
    <t>PEGAMENTO EN BARRA 24/1</t>
  </si>
  <si>
    <t>PEG-154</t>
  </si>
  <si>
    <t>LAP-HB-G</t>
  </si>
  <si>
    <t>JUEGO DE PINCELES 6/1</t>
  </si>
  <si>
    <t>PENDA FLEX (FOLDERS COLGANTES ) 8 1/2X 14</t>
  </si>
  <si>
    <t>PEN-FL-156</t>
  </si>
  <si>
    <t>RESALTADOR ROSADO 12/1</t>
  </si>
  <si>
    <t>SET DE ESCRITORIO</t>
  </si>
  <si>
    <t>DISPENSADOR DE TAPE DE EMBALAJE</t>
  </si>
  <si>
    <t>DIS-39-1</t>
  </si>
  <si>
    <t>REGLAS DE ALUMINIO 30CM</t>
  </si>
  <si>
    <t>PAPEL ALUMINIO 200 YDS</t>
  </si>
  <si>
    <t>LIMPIADOR DE MUEBLES DE TELA Y VINIL( EN ESPUMA)</t>
  </si>
  <si>
    <t>BOL-ALM-3</t>
  </si>
  <si>
    <t>BOL-356</t>
  </si>
  <si>
    <t>LIMPIA CRISTALES CON ESPONJA Y GOMA</t>
  </si>
  <si>
    <t>TOALLAS PARA COCINA ESTAMPADAS</t>
  </si>
  <si>
    <t>TO-CP89</t>
  </si>
  <si>
    <t>FECHA DE REGISTRO</t>
  </si>
  <si>
    <t>Total RD$</t>
  </si>
  <si>
    <t>Encargada Servicios Generales</t>
  </si>
  <si>
    <t>Encargada Administrativa y Financiera</t>
  </si>
  <si>
    <t>CENTRO DE ATENCIÓN INTEGRAL PARA LA DISCAPACIDAD</t>
  </si>
  <si>
    <t xml:space="preserve">INVENTARIO DE ALMACEN ARTICULOS DE LIBRERÍA </t>
  </si>
  <si>
    <t xml:space="preserve">INVENTARIO DE ALMACEN ARTICULOS DE OFICINA </t>
  </si>
  <si>
    <t xml:space="preserve">INVENTARIO DE ALMACEN MATERIALES MEDICOS </t>
  </si>
  <si>
    <t>INVENTARIO DE ALMACEN INSUMOS DE COCINA</t>
  </si>
  <si>
    <t xml:space="preserve">INVENTARIO DE ALMACEN ARTICULOS DE LIMPIEZA </t>
  </si>
  <si>
    <t>ALMOHADILLA PARA SELLO</t>
  </si>
  <si>
    <t>BANDAS ELASTICAS PARA OFICINA</t>
  </si>
  <si>
    <t>BOLIGRAFOS NEGROS</t>
  </si>
  <si>
    <t>BOLIGRAFOS ROJOS</t>
  </si>
  <si>
    <t>BORRADOR DE PIZARRA BLANCA</t>
  </si>
  <si>
    <t>CARPETAS BLANCAS 1 1/2"</t>
  </si>
  <si>
    <t>CARPETAS BLANCAS 3"</t>
  </si>
  <si>
    <t>CARPETAS BLANCAS 4"</t>
  </si>
  <si>
    <t>CARPETAS NEGRAS 3"</t>
  </si>
  <si>
    <t>CARPETAS TIMBRADAS CAID</t>
  </si>
  <si>
    <t>CARTULINAS ROJAS</t>
  </si>
  <si>
    <t>CUADERNO DE CALIGRAFIA #1</t>
  </si>
  <si>
    <t>CUADERNO DE CALIGRAFIA #2</t>
  </si>
  <si>
    <t>DELANTAR PLASTICO PARA NIÑOS 3 A 6 AÑOS</t>
  </si>
  <si>
    <t>ESCARCHA COLOR ROJO</t>
  </si>
  <si>
    <t>FIGURAS DE FOAMI ADHESIVO NUMEROS CON BRILLO</t>
  </si>
  <si>
    <t>FIGURAS DE FOAMI ADHESIVO UTILES DE BEISBOL</t>
  </si>
  <si>
    <t>FOLDERS PARTITOS MARRON 2 DIVISIONES 20/1</t>
  </si>
  <si>
    <t xml:space="preserve">GOMAS DE BORRAR DE LECHE </t>
  </si>
  <si>
    <t>GRAPADORA</t>
  </si>
  <si>
    <t>GRAPADORA DE ALTA POTENCIA</t>
  </si>
  <si>
    <t>GRAPAS</t>
  </si>
  <si>
    <t>HOJAS PAPELÓGRAFO 50/1</t>
  </si>
  <si>
    <t>HOJAS RAYADAS PARA CARPETAS</t>
  </si>
  <si>
    <t>LABELS 1\" X 2 5/8\'\' BLANCOS</t>
  </si>
  <si>
    <t>LABELS PARA CD</t>
  </si>
  <si>
    <t>LAPICES DE CARBON  GRUESOS TRIANGULARES</t>
  </si>
  <si>
    <t xml:space="preserve">LAPICES DE CARBON ENCERADOS </t>
  </si>
  <si>
    <t>LAPICES DE COLORES EN MADERA 12/1</t>
  </si>
  <si>
    <t>LAPICES ENCERADOS 12/1</t>
  </si>
  <si>
    <t>LÁPICES HB TRIANGULARES JUMBO GRUESOS</t>
  </si>
  <si>
    <t>LIBRO RECORD 500 PAGINAS</t>
  </si>
  <si>
    <t>LIQUIDO PARA BURBUJAS 1/2 GALÓN</t>
  </si>
  <si>
    <t>LIQUIDO PARA BURBUJAS GALON</t>
  </si>
  <si>
    <t>MARCADOR DE PIZARRA NEGRO</t>
  </si>
  <si>
    <t>MARCADOR DE PIZARRA ROJO</t>
  </si>
  <si>
    <t>MARCADOR DE PIZARRA VERDE</t>
  </si>
  <si>
    <t>PAPEL CONSTRUCCION</t>
  </si>
  <si>
    <t>PAPEL TISSUE ROJO PASTEL</t>
  </si>
  <si>
    <t>PAPEL TISSUE ROSA</t>
  </si>
  <si>
    <t>PEGAMENTO EN BARRA</t>
  </si>
  <si>
    <t>PERFORADORA 2 AGUJEROS</t>
  </si>
  <si>
    <t>PERFORADORA 3 AGUJEROS</t>
  </si>
  <si>
    <t>PORTA TARJETAS</t>
  </si>
  <si>
    <t>PORTAFOLIOS PLASTICO</t>
  </si>
  <si>
    <t>RECETARIOS CAID</t>
  </si>
  <si>
    <t>SACAPUNTAS ELECTRICO</t>
  </si>
  <si>
    <t>SEPARADORES DE CARPETAS CON PESTAÑAS PLÁSTICAS</t>
  </si>
  <si>
    <t>SILICON LIQUIDO 500 ML (16.9 ONZA)</t>
  </si>
  <si>
    <t xml:space="preserve">SOBRES TIPO CARTA </t>
  </si>
  <si>
    <t>TEMPERA  GALON VERDE</t>
  </si>
  <si>
    <t>TEMPERA GALON AZUL</t>
  </si>
  <si>
    <t>TIJERAS CON FORMAS</t>
  </si>
  <si>
    <t>TIJERAS PARA ADULTOS</t>
  </si>
  <si>
    <t>TIZA DE COLORES</t>
  </si>
  <si>
    <t>VELCRO HEMBRA BLANCO SIN ADHESIVO 2,5 CM X 25 METROS</t>
  </si>
  <si>
    <t xml:space="preserve">Marleny Aristy Almonte </t>
  </si>
  <si>
    <t>Mercedes Vargas</t>
  </si>
  <si>
    <t>AL 30 DE JUNIO 2023</t>
  </si>
  <si>
    <t>TI</t>
  </si>
  <si>
    <t>BOLSAS PARA ALMACENAR  16.5 cm x 14.9 cm</t>
  </si>
  <si>
    <t>BOLSAS PARA ALMACENAR 16.5 cm x 14.9 cm 25/1</t>
  </si>
  <si>
    <t>BRILLO VERDE</t>
  </si>
  <si>
    <t xml:space="preserve">CREMA CORPORAL </t>
  </si>
  <si>
    <t>CUBETA PLASTICA 15 LITROS</t>
  </si>
  <si>
    <t>DISPENSADOR DE JABON 16 OZ</t>
  </si>
  <si>
    <t>DI-373</t>
  </si>
  <si>
    <t>DISPENSADOR PARA AMBIENTADOR 6.2 OZ</t>
  </si>
  <si>
    <t>FOS-367</t>
  </si>
  <si>
    <t xml:space="preserve">FOSFOROS </t>
  </si>
  <si>
    <t>GUANTES PLASTICOS PARA LAVAR TALLA (M)</t>
  </si>
  <si>
    <t>GUANTES PLASTICOS PARA LAVAR TALLA (S)</t>
  </si>
  <si>
    <t>GUANTES PLASTICOS PARA LAVAR TALLA (XL)</t>
  </si>
  <si>
    <t>INSECTICIDA</t>
  </si>
  <si>
    <t>JABON DE CUABA</t>
  </si>
  <si>
    <t>JABON LIQUIDO ANTIBACTERIAL NEUTRO</t>
  </si>
  <si>
    <t>JABON LIQUIDO PARA FREGAR</t>
  </si>
  <si>
    <t>JABON LIQUIDO PARA LAVAR PERFUMADO</t>
  </si>
  <si>
    <t>PAÑALES DESECHABLES ACUATICOS PARA NIÑOS #3</t>
  </si>
  <si>
    <t>PAÑALES DESECHABLES ACUATICOS PARA NIÑOS #4</t>
  </si>
  <si>
    <t>PAÑALES DESECHABLES ACUATICOS PARA NIÑOS #5.6</t>
  </si>
  <si>
    <t>PAPEL CELOFON DE ENVOLVER</t>
  </si>
  <si>
    <t xml:space="preserve">PAPEL HIGIÉNICO DOMÉSTICO </t>
  </si>
  <si>
    <t xml:space="preserve">PAPEL HIGIÉNICO INDUSTRIAL </t>
  </si>
  <si>
    <t xml:space="preserve">PAPEL TOALLA PARA COCINA </t>
  </si>
  <si>
    <t xml:space="preserve">PAPEL TOALLA PARA MANOS </t>
  </si>
  <si>
    <t>PEGA RATA</t>
  </si>
  <si>
    <t>RASTRILLO PLASTICO</t>
  </si>
  <si>
    <t xml:space="preserve">SERVILLETA DE LUJO </t>
  </si>
  <si>
    <t>TOALLITAS PARA DESINFECCION</t>
  </si>
  <si>
    <t>V-FOAM4</t>
  </si>
  <si>
    <t>VASOS DESECHABLES TIPO FOAM #4</t>
  </si>
  <si>
    <t>VELAS AROMATICAS</t>
  </si>
  <si>
    <t>VL-475</t>
  </si>
  <si>
    <t>VELAS BLANCAS</t>
  </si>
  <si>
    <t>TONER XEROX NEGRO</t>
  </si>
  <si>
    <t>TONER HP CF410A BLACK</t>
  </si>
  <si>
    <t xml:space="preserve"> Marleny Aristy</t>
  </si>
  <si>
    <t xml:space="preserve">ACEITE DE OLIVA </t>
  </si>
  <si>
    <t xml:space="preserve">ARROZ BLANCO  </t>
  </si>
  <si>
    <t>409B</t>
  </si>
  <si>
    <t xml:space="preserve">BOTELLAS DE AGUA </t>
  </si>
  <si>
    <t xml:space="preserve">CANELA EN POLVO </t>
  </si>
  <si>
    <t xml:space="preserve">CHOCOLATE DE MESA </t>
  </si>
  <si>
    <t xml:space="preserve">PALOMITAS DE MAÍZ PARA MICROONDAS  </t>
  </si>
  <si>
    <t>Marleny Aristy</t>
  </si>
  <si>
    <t>BATAS QUIRURGICAS DESECHABLES</t>
  </si>
  <si>
    <t>GAFAS DE PROTECCION</t>
  </si>
  <si>
    <t>PANTALLAS FACIALES PARA PROTECCION</t>
  </si>
  <si>
    <t>INVENTARIO DE ALMACEN ARTICULOS DE FERRETERIA</t>
  </si>
  <si>
    <t>ABRAZADERA GALVANIZADA 4"</t>
  </si>
  <si>
    <t>ACEITE PENETRANTE SPRAY WD-40 8oz</t>
  </si>
  <si>
    <t>ACEITERA 300 CC</t>
  </si>
  <si>
    <t>ACERO PL</t>
  </si>
  <si>
    <t>ACIENTO CON TAPA PARA INODORO</t>
  </si>
  <si>
    <t>ADAPTADOR  MACHO PVC  2"</t>
  </si>
  <si>
    <t>ADAPTADOR MACHO  3/4"</t>
  </si>
  <si>
    <t>ADAPTADOR MACHO 3"</t>
  </si>
  <si>
    <t>ALICATE  ELECTRICO</t>
  </si>
  <si>
    <t>ALICATE DE PRECI</t>
  </si>
  <si>
    <t>AMARILLO TR</t>
  </si>
  <si>
    <t>ARNES DE SEGURIDAD</t>
  </si>
  <si>
    <t>AZUL TRAFICO</t>
  </si>
  <si>
    <t>BASE OJO DE BUEY GU10-MR16</t>
  </si>
  <si>
    <t>BISAGRA DE PUERTAS 2 1/2" X 2 1/2" X 2.0MM</t>
  </si>
  <si>
    <t>BISAGRA TIPO LIBRO SMR PC 2.5 X 2.5</t>
  </si>
  <si>
    <t>BLANCO TR</t>
  </si>
  <si>
    <t>BOMBA  PARA LAVAR AIRE ELECTRICA (HIDROLAVADORA 1500 PSI)</t>
  </si>
  <si>
    <t>BOMBA DE VACIO 7.2 CFM 1/2 HP</t>
  </si>
  <si>
    <t>BOMBA FUMIGADORA 5LTS</t>
  </si>
  <si>
    <t>BOMBILLA LED ESTANDAR 12W LUZ CALIDA</t>
  </si>
  <si>
    <t>BOMBILLA LED OJO DE BUEY 12W LUZ BLANCA</t>
  </si>
  <si>
    <t>BOMBILLO LED 12W 3000K( LUZ CALIDA)</t>
  </si>
  <si>
    <t>BOMBILLO LED E27 6500K ( LUZ BLANCA)</t>
  </si>
  <si>
    <t>BOMBILLO OJO DE BUEY 5W MR16 100/130V LUZ BLANCA</t>
  </si>
  <si>
    <t>BOMBILLO OJO DE BUEY 5W MR16 100/130V LUZ CALIDA</t>
  </si>
  <si>
    <t>BREAKER 30 AMP</t>
  </si>
  <si>
    <t>BROCHA  2 1/2"</t>
  </si>
  <si>
    <t>BROCHA  2"</t>
  </si>
  <si>
    <t>CAJA DE BREAKER DE METAL 16 - 32 CIRC</t>
  </si>
  <si>
    <t>CAJA DE ELECTRODOS PARA SOLDADURA 1/8" X14 E-6013</t>
  </si>
  <si>
    <t>CAJA FUERTE 35X 25 CMS</t>
  </si>
  <si>
    <t>CAPA IMPERMEABLE (14414)M</t>
  </si>
  <si>
    <t>CAPACITOR  CBB 61 8 MFD</t>
  </si>
  <si>
    <t>CAPACITOR 40 MFD</t>
  </si>
  <si>
    <t>CAPACITOR 45 MFD</t>
  </si>
  <si>
    <t>CAPACITOR 7.5 MFD</t>
  </si>
  <si>
    <t>CAPACITOR MARCHA 35MFD</t>
  </si>
  <si>
    <t>CEMENTO PVC 16 oz  AZUL</t>
  </si>
  <si>
    <t>CEPILLO DE ALAMBRE</t>
  </si>
  <si>
    <t>CERRADURA CUADRADA 2.55 x 2.55 x 2.75 pulgadas</t>
  </si>
  <si>
    <t>CINTA DUCTOS GRIS 2X60 YDS</t>
  </si>
  <si>
    <t>CINTA DUCTOS NEGRA</t>
  </si>
  <si>
    <t>CINTA EL</t>
  </si>
  <si>
    <t>CINTA PARA DUCTOS ALUMINIO H 75mm</t>
  </si>
  <si>
    <t>CINTA PARA ENMASCARAR</t>
  </si>
  <si>
    <t>CLORO EN PASTILLA</t>
  </si>
  <si>
    <t>CONTACTOR DE AIRES P2 40 AMPERES</t>
  </si>
  <si>
    <t>CONTACTOR MAGNETICO TRIF</t>
  </si>
  <si>
    <t>COPLIN 4 PVC</t>
  </si>
  <si>
    <t>COUPPLING PVC 4"</t>
  </si>
  <si>
    <t>CRISTALIZADOR DE M</t>
  </si>
  <si>
    <t>CRISTALIZADOR LIMPIADOR DE PISO</t>
  </si>
  <si>
    <t>CUTTER</t>
  </si>
  <si>
    <t>DESCROSADORA PARA JARDIN</t>
  </si>
  <si>
    <t>DESTAPA CA</t>
  </si>
  <si>
    <t>DESTORNILLADOR DE TRIA 12"</t>
  </si>
  <si>
    <t>DETORNILLADOR DE TRIA PARA TORNILLOS PEQUE</t>
  </si>
  <si>
    <t>DISCOS DE PULIR #120 7"</t>
  </si>
  <si>
    <t>EMPALME PVC 3"</t>
  </si>
  <si>
    <t>ESCALERA 40'</t>
  </si>
  <si>
    <t>ESCALERA DE EXTENSI</t>
  </si>
  <si>
    <t>ESCALERA TIPO TIJERA 6'</t>
  </si>
  <si>
    <t>ESCALERA TIPO TIJERA 7'</t>
  </si>
  <si>
    <t>ESP</t>
  </si>
  <si>
    <t>EXTENSI</t>
  </si>
  <si>
    <t>EXTINTOR</t>
  </si>
  <si>
    <t>GAFA DE PROTECCI</t>
  </si>
  <si>
    <t>GAS PARA SOLDAR</t>
  </si>
  <si>
    <t>GOMA PARA FLOTAR</t>
  </si>
  <si>
    <t>GRASA GRUESA (FRASCO)</t>
  </si>
  <si>
    <t>JUEGO DE BARRENA CONCRETO / METAL 11/1</t>
  </si>
  <si>
    <t>JUEGO DE CUBOS SIN CHICHARRA 20/1</t>
  </si>
  <si>
    <t>JUEGO DE LLAVE ALLEN</t>
  </si>
  <si>
    <t>JUEGO DE LLAVE COMBINADAS 12 PIEZAS</t>
  </si>
  <si>
    <t>JUEGO DE MANIJA PARA PUERTAS (LLAVINES)</t>
  </si>
  <si>
    <t>JUEGO DE PUNTAS PARA TALADRO 6/1</t>
  </si>
  <si>
    <t>JUEGO DELLAVE ALEN LARGO</t>
  </si>
  <si>
    <t>LAMPARA LED 12W REDONDA</t>
  </si>
  <si>
    <t>LINTERNA DE FRENTE</t>
  </si>
  <si>
    <t>LLANA DE HIERRO</t>
  </si>
  <si>
    <t>LLAVE AJUSTABLE 250mm/ 10"</t>
  </si>
  <si>
    <t>LLAVE ANGULAR 1/2 x 1/2"</t>
  </si>
  <si>
    <t>LLAVE DE PASO 2"</t>
  </si>
  <si>
    <t>LLAVE STILSON GRANDE 18"</t>
  </si>
  <si>
    <t>LLAVE STILSON MEDIANA 12''</t>
  </si>
  <si>
    <t>MANGUERA PARA JARDIN 1/2 X 100'</t>
  </si>
  <si>
    <t>MANOMETRO R134/R410 36</t>
  </si>
  <si>
    <t>MASILLA PARA SHEETROCK</t>
  </si>
  <si>
    <t>MASKING TAPE 1" X 25 Yds</t>
  </si>
  <si>
    <t>MOTA ANTIGOTEO 9MM</t>
  </si>
  <si>
    <t>NIVEL 24"</t>
  </si>
  <si>
    <t>NIVEL TORPEDO 9" IMPACTO</t>
  </si>
  <si>
    <t>OXIDO ROJO(3452)</t>
  </si>
  <si>
    <t>PANEL EXTRAPLANO LED LUZ BLANCA 18W</t>
  </si>
  <si>
    <t>PANEL EXTRAPLANO LED LUZ CALIDA 18W</t>
  </si>
  <si>
    <t>PARRILLA PARA TUBO 2"</t>
  </si>
  <si>
    <t>PINTURA  GRIS PERLA PINTURA EN ACEITE (ESMALTE)</t>
  </si>
  <si>
    <t>PINTURA AMARILLO CHEERFUL (6903)</t>
  </si>
  <si>
    <t>PINTURA AZUL CIELO</t>
  </si>
  <si>
    <t>PINTURA BLANCO COLONIAL (7008)</t>
  </si>
  <si>
    <t>PINTURA BLANCO SATINADO REPOSE GRAY (7015)</t>
  </si>
  <si>
    <t>PINTURA CALIPSO (6950)</t>
  </si>
  <si>
    <t>PINTURA COLOR BLANCO (00)</t>
  </si>
  <si>
    <t>PINTURA COLOR CARNIVAL (6892)</t>
  </si>
  <si>
    <t>PINTURA COLOR CENTER STAGE (6920)</t>
  </si>
  <si>
    <t>PINTURA COLOR DAISY  (6910)</t>
  </si>
  <si>
    <t>PINTURA COLOR DOVETAIL (7018)</t>
  </si>
  <si>
    <t>PINTURA COLOR GOSSAMER VEIL (9165)</t>
  </si>
  <si>
    <t>PINTURA COLOR HYPER BLUE (6965)</t>
  </si>
  <si>
    <t>PINTURA COLOR MARSMELLOW (7001)</t>
  </si>
  <si>
    <t>PINTURA COLOR PEARLY WHITE  (7009)</t>
  </si>
  <si>
    <t>PINTURA EN SPRY COLOR BLANCO</t>
  </si>
  <si>
    <t>PINTURA EN SPRY COLOR NEGRO CON BRILLO</t>
  </si>
  <si>
    <t>PINTURA GRIS</t>
  </si>
  <si>
    <t>PINTURA GRIS MINDFUL GRAY (7016)</t>
  </si>
  <si>
    <t>PINTURA GRIS PREMIUN DORIAN GRAY (7017)</t>
  </si>
  <si>
    <t>PINTURA HEP GREEN 6704</t>
  </si>
  <si>
    <t>PINTURA ICICLE 6238</t>
  </si>
  <si>
    <t>PINTURA LINO (56)</t>
  </si>
  <si>
    <t>PINTURA MATE BLANCO 50 EXT-INT</t>
  </si>
  <si>
    <t>PINTURA MORADA BRAVE PURPLE SW (6823)</t>
  </si>
  <si>
    <t>PINTURA MORADA POTENTIALLY PURPLE (6821)</t>
  </si>
  <si>
    <t>PINTURA RESPITE 6514</t>
  </si>
  <si>
    <t>PINTURA SPRAY AMARILLO</t>
  </si>
  <si>
    <t>PINTURA SPRAY MORADO OSCURO</t>
  </si>
  <si>
    <t>PINTURA SPRAY VERDE OSCURO</t>
  </si>
  <si>
    <t>PINTURA VELVET VIOLET 6979</t>
  </si>
  <si>
    <t>PINTURA VERDE FUSION (6919)</t>
  </si>
  <si>
    <t>PINZAS DE CORTE DE ALAMBRE</t>
  </si>
  <si>
    <t>PINZAS DE CORTE PICO DE COTORRA</t>
  </si>
  <si>
    <t>PISTOLA PARA SILICONE</t>
  </si>
  <si>
    <t>PLANA</t>
  </si>
  <si>
    <t>PLANOS DE 12"</t>
  </si>
  <si>
    <t>PORTA ROLO 9''</t>
  </si>
  <si>
    <t>PULIDORA STANLEY</t>
  </si>
  <si>
    <t>REDUCCI</t>
  </si>
  <si>
    <t>REDUCCION BUSIN DE 4 A 3 PVC</t>
  </si>
  <si>
    <t>RELOJ DE PARED</t>
  </si>
  <si>
    <t>REMACHADORA PROFECIONAL</t>
  </si>
  <si>
    <t>REMACHE DE ALUMINIO 3/16' X 1/2'</t>
  </si>
  <si>
    <t>ROLLO DE CINTA PARA SHEETROCK(TAPE FIBRA VIDRIO 2x 300 PIES)</t>
  </si>
  <si>
    <t>ROLLO PEQ.ESTA</t>
  </si>
  <si>
    <t>SIFON PLASTICO</t>
  </si>
  <si>
    <t>SINCELES DE PUNTA</t>
  </si>
  <si>
    <t>SOLDADOR DE ESTA</t>
  </si>
  <si>
    <t>SPRAY NARANJA</t>
  </si>
  <si>
    <t>TALADRO BOSCH 1/2 GSB 20-2 RE</t>
  </si>
  <si>
    <t>TALADRO DEWALT D25133-B3</t>
  </si>
  <si>
    <t>TALADRO INALAMBRICO 20V</t>
  </si>
  <si>
    <t>TANQUE REFRIGERANTE 22R</t>
  </si>
  <si>
    <t>TAPE ELECTRICO 3M NEGRO 1600</t>
  </si>
  <si>
    <t>TAPON PVC 1 1/2</t>
  </si>
  <si>
    <t>TARROS DE MASILLA PARA SHEETROCK 16 OZ</t>
  </si>
  <si>
    <t>TARUGO VERDE 1/4 X 1 pulgadas</t>
  </si>
  <si>
    <t>TEE DE 3"X1</t>
  </si>
  <si>
    <t>TESTER EL</t>
  </si>
  <si>
    <t>TIJERA DE JARDINERIA</t>
  </si>
  <si>
    <t>TIJERA PARA CORTAR METALES</t>
  </si>
  <si>
    <t>TIJERA PARA PODAR 9''</t>
  </si>
  <si>
    <t>TIRA 5 METROS LED</t>
  </si>
  <si>
    <t>TOPE PUERTA RECTO</t>
  </si>
  <si>
    <t>TORNILLO PARA SHEETROCK</t>
  </si>
  <si>
    <t>TUBO LED T8</t>
  </si>
  <si>
    <t>TUBOS  DE LED 18W LUZ CALIDA 25/1</t>
  </si>
  <si>
    <t>VARILLA DE SOLDAR TUBERIA REFRIGERANTE</t>
  </si>
  <si>
    <t>VERDE MANZANA PINTURA EN ACEITE (ESMALTE) 6918</t>
  </si>
  <si>
    <t>ABR150</t>
  </si>
  <si>
    <t>PEN2008</t>
  </si>
  <si>
    <t>ACE8654</t>
  </si>
  <si>
    <t>AC-PLAS</t>
  </si>
  <si>
    <t>ACI-CON-IN201</t>
  </si>
  <si>
    <t>AD-2PV</t>
  </si>
  <si>
    <t>AD-34</t>
  </si>
  <si>
    <t>AD-3</t>
  </si>
  <si>
    <t>AL-EL</t>
  </si>
  <si>
    <t>AL-PR</t>
  </si>
  <si>
    <t>PIN-AM-TR-GL</t>
  </si>
  <si>
    <t>AC-SE</t>
  </si>
  <si>
    <t>PIN-AZ-TR-GL</t>
  </si>
  <si>
    <t>BA-BU</t>
  </si>
  <si>
    <t>BI-21</t>
  </si>
  <si>
    <t>BIS-TLB-25</t>
  </si>
  <si>
    <t>PIN-BL-TR-GL</t>
  </si>
  <si>
    <t>BO-AI</t>
  </si>
  <si>
    <t>BO-VA</t>
  </si>
  <si>
    <t>BOM0671</t>
  </si>
  <si>
    <t>BOM-LED-CA201</t>
  </si>
  <si>
    <t>BOM-LED-BL201</t>
  </si>
  <si>
    <t>BO-30</t>
  </si>
  <si>
    <t>BO-65</t>
  </si>
  <si>
    <t>BOM-LED -5W-BLAC</t>
  </si>
  <si>
    <t>BOM-LED -5W-CAL</t>
  </si>
  <si>
    <t>BR-AM</t>
  </si>
  <si>
    <t>BR-2MP</t>
  </si>
  <si>
    <t>BR-2P</t>
  </si>
  <si>
    <t>CA-ME</t>
  </si>
  <si>
    <t>CA-SO</t>
  </si>
  <si>
    <t>CAJ-CMS</t>
  </si>
  <si>
    <t>CAP-IM-M</t>
  </si>
  <si>
    <t>CA-8 MF</t>
  </si>
  <si>
    <t>CA-40</t>
  </si>
  <si>
    <t>CA-45</t>
  </si>
  <si>
    <t>CA-05</t>
  </si>
  <si>
    <t>CA-35</t>
  </si>
  <si>
    <t>CEM-PVC-AZ201</t>
  </si>
  <si>
    <t>CE-AL</t>
  </si>
  <si>
    <t>CE-CU</t>
  </si>
  <si>
    <t>CI-GI</t>
  </si>
  <si>
    <t>CI-NE</t>
  </si>
  <si>
    <t>CI-10</t>
  </si>
  <si>
    <t>CI-AL</t>
  </si>
  <si>
    <t>CIN-PARA-EN201</t>
  </si>
  <si>
    <t>CLO7664</t>
  </si>
  <si>
    <t>CO-AM</t>
  </si>
  <si>
    <t>CO-24</t>
  </si>
  <si>
    <t>CO-PVC</t>
  </si>
  <si>
    <t>CO-4PU</t>
  </si>
  <si>
    <t>CR-MAR</t>
  </si>
  <si>
    <t>CR-PI</t>
  </si>
  <si>
    <t>CU-CU</t>
  </si>
  <si>
    <t>DES-PARA-JA201</t>
  </si>
  <si>
    <t>DE-CA</t>
  </si>
  <si>
    <t>DE-12</t>
  </si>
  <si>
    <t>DE-PE</t>
  </si>
  <si>
    <t>DI-PU</t>
  </si>
  <si>
    <t>EM-3PVC</t>
  </si>
  <si>
    <t>ES-40</t>
  </si>
  <si>
    <t>ES-12</t>
  </si>
  <si>
    <t>ES-6PL</t>
  </si>
  <si>
    <t>ES-7PL</t>
  </si>
  <si>
    <t>ES-ME</t>
  </si>
  <si>
    <t>ES-SH</t>
  </si>
  <si>
    <t>ES-MA</t>
  </si>
  <si>
    <t>EX-BL</t>
  </si>
  <si>
    <t>EX-25</t>
  </si>
  <si>
    <t>EX-EXT</t>
  </si>
  <si>
    <t>GA-PL</t>
  </si>
  <si>
    <t>GA-SO</t>
  </si>
  <si>
    <t>GO-FL</t>
  </si>
  <si>
    <t>GRA-GRUESA-F201</t>
  </si>
  <si>
    <t>JUE0371</t>
  </si>
  <si>
    <t>CA-CH</t>
  </si>
  <si>
    <t>JU-AL</t>
  </si>
  <si>
    <t>JU-PI</t>
  </si>
  <si>
    <t>JUE-DE-LLA201</t>
  </si>
  <si>
    <t>JUE-DE-6201</t>
  </si>
  <si>
    <t>LL-JU</t>
  </si>
  <si>
    <t>LA-RE</t>
  </si>
  <si>
    <t>LI-FR</t>
  </si>
  <si>
    <t>LL-HI</t>
  </si>
  <si>
    <t>LL-10</t>
  </si>
  <si>
    <t>LL-AN</t>
  </si>
  <si>
    <t>LL-2PSO</t>
  </si>
  <si>
    <t>LL-GR</t>
  </si>
  <si>
    <t>LL-ME</t>
  </si>
  <si>
    <t>MA-PA-JAR</t>
  </si>
  <si>
    <t>MA-MA</t>
  </si>
  <si>
    <t>MA-SHE-CU</t>
  </si>
  <si>
    <t>MAS7731</t>
  </si>
  <si>
    <t>MOT-ANT9M</t>
  </si>
  <si>
    <t>NI-24</t>
  </si>
  <si>
    <t>NI-NI</t>
  </si>
  <si>
    <t>PIN-OXR-3452</t>
  </si>
  <si>
    <t>PAN-EXTRAPLANO-18201</t>
  </si>
  <si>
    <t>PAN-EXTRAPLANO-1824</t>
  </si>
  <si>
    <t>PA-2PB</t>
  </si>
  <si>
    <t>PIN-GRPER-GL</t>
  </si>
  <si>
    <t>PIN-AM-CH-6903</t>
  </si>
  <si>
    <t>PI-CI</t>
  </si>
  <si>
    <t>PIN-BL-CO-7008</t>
  </si>
  <si>
    <t>PIN-BL-SATGR-7015</t>
  </si>
  <si>
    <t>PIN-CAL-6950</t>
  </si>
  <si>
    <t>PIN-BL-00</t>
  </si>
  <si>
    <t>PIN-CARN-6892</t>
  </si>
  <si>
    <t>PIN-CS-6920</t>
  </si>
  <si>
    <t>PIN-DA-6910</t>
  </si>
  <si>
    <t>PIN-DOV-6910</t>
  </si>
  <si>
    <t>PIN-GOSV-9165</t>
  </si>
  <si>
    <t>PIN-HB-6965</t>
  </si>
  <si>
    <t>PIN-MAR7001</t>
  </si>
  <si>
    <t>PIN-PW-7009</t>
  </si>
  <si>
    <t>PIN-SPR13</t>
  </si>
  <si>
    <t>PIN-SPRA-NE1</t>
  </si>
  <si>
    <t>PI-GR</t>
  </si>
  <si>
    <t>PIN- GR-MIN7016</t>
  </si>
  <si>
    <t>PIN-GR-PREGR-7017</t>
  </si>
  <si>
    <t>PI-67</t>
  </si>
  <si>
    <t>PI-62</t>
  </si>
  <si>
    <t>PIN-56LN</t>
  </si>
  <si>
    <t>PIN-M50</t>
  </si>
  <si>
    <t>PI-MO</t>
  </si>
  <si>
    <t>PIN-MO-PUR-6821</t>
  </si>
  <si>
    <t>PI-65</t>
  </si>
  <si>
    <t>PIS-AMR-2118</t>
  </si>
  <si>
    <t>PI-OS1</t>
  </si>
  <si>
    <t>PI-OS2</t>
  </si>
  <si>
    <t>PI-69</t>
  </si>
  <si>
    <t>PIN-VER-FU-6919</t>
  </si>
  <si>
    <t>PI-AL</t>
  </si>
  <si>
    <t>PI-CO</t>
  </si>
  <si>
    <t>PIS-PARA-SI201</t>
  </si>
  <si>
    <t>PL-PL</t>
  </si>
  <si>
    <t>PL-12</t>
  </si>
  <si>
    <t>PORT-RO-9</t>
  </si>
  <si>
    <t>PU-ST</t>
  </si>
  <si>
    <t>RE-1UPVC</t>
  </si>
  <si>
    <t>REC-BU</t>
  </si>
  <si>
    <t>REL-DE-PA201</t>
  </si>
  <si>
    <t>RE-PRE</t>
  </si>
  <si>
    <t>REM-ALUM</t>
  </si>
  <si>
    <t>RO-SH</t>
  </si>
  <si>
    <t>EST3037</t>
  </si>
  <si>
    <t>SI-PL</t>
  </si>
  <si>
    <t>SI-PU</t>
  </si>
  <si>
    <t>SOL-DE-LA201</t>
  </si>
  <si>
    <t>PIN-SPR-NA</t>
  </si>
  <si>
    <t>TA-BO</t>
  </si>
  <si>
    <t>TA-DE</t>
  </si>
  <si>
    <t>TAL-INALAMBRICO-20201</t>
  </si>
  <si>
    <t>TA-22</t>
  </si>
  <si>
    <t>TAP-3M-NE</t>
  </si>
  <si>
    <t>TA-1PVC</t>
  </si>
  <si>
    <t>TA-SH</t>
  </si>
  <si>
    <t>TA-VE</t>
  </si>
  <si>
    <t>T -3X</t>
  </si>
  <si>
    <t>TE-EL</t>
  </si>
  <si>
    <t>TI-JA</t>
  </si>
  <si>
    <t>TIJ-PARA-ME201</t>
  </si>
  <si>
    <t>TJR-PD9</t>
  </si>
  <si>
    <t>TI-LE</t>
  </si>
  <si>
    <t>TOP-PUR</t>
  </si>
  <si>
    <t>TOR-PSHCK</t>
  </si>
  <si>
    <t>TU-T8</t>
  </si>
  <si>
    <t>TUB-DE-25201</t>
  </si>
  <si>
    <t>VA-RE</t>
  </si>
  <si>
    <t>PIN-VEMA-GL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</si>
</sst>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263B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vertical="center" wrapText="1"/>
      <protection locked="0"/>
    </xf>
    <xf numFmtId="43" fontId="9" fillId="0" borderId="0" xfId="1" applyFont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43" fontId="10" fillId="4" borderId="4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 applyProtection="1">
      <alignment vertical="center" wrapText="1"/>
      <protection locked="0"/>
    </xf>
    <xf numFmtId="43" fontId="9" fillId="0" borderId="1" xfId="0" applyNumberFormat="1" applyFont="1" applyFill="1" applyBorder="1" applyAlignment="1" applyProtection="1">
      <alignment vertical="center" wrapText="1"/>
      <protection locked="0"/>
    </xf>
    <xf numFmtId="43" fontId="9" fillId="0" borderId="1" xfId="1" applyFont="1" applyFill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43" fontId="4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9" fillId="0" borderId="0" xfId="0" applyFont="1" applyProtection="1">
      <protection locked="0"/>
    </xf>
    <xf numFmtId="43" fontId="9" fillId="0" borderId="0" xfId="1" applyFont="1" applyProtection="1">
      <protection locked="0"/>
    </xf>
    <xf numFmtId="43" fontId="8" fillId="0" borderId="0" xfId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vertical="center"/>
      <protection locked="0"/>
    </xf>
    <xf numFmtId="43" fontId="8" fillId="0" borderId="0" xfId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15" fontId="9" fillId="0" borderId="1" xfId="2" applyNumberFormat="1" applyFont="1" applyFill="1" applyBorder="1" applyProtection="1">
      <protection locked="0"/>
    </xf>
    <xf numFmtId="2" fontId="8" fillId="0" borderId="0" xfId="0" applyNumberFormat="1" applyFont="1" applyProtection="1">
      <protection locked="0"/>
    </xf>
    <xf numFmtId="43" fontId="9" fillId="0" borderId="1" xfId="2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9" fillId="0" borderId="1" xfId="0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vertical="center"/>
      <protection locked="0"/>
    </xf>
    <xf numFmtId="43" fontId="9" fillId="0" borderId="1" xfId="1" applyFont="1" applyBorder="1" applyAlignment="1">
      <alignment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vertical="center" wrapText="1"/>
      <protection locked="0"/>
    </xf>
    <xf numFmtId="43" fontId="8" fillId="0" borderId="0" xfId="1" applyFont="1" applyAlignment="1" applyProtection="1">
      <alignment horizontal="right" vertical="center" wrapText="1"/>
      <protection locked="0"/>
    </xf>
    <xf numFmtId="15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3" fontId="9" fillId="0" borderId="1" xfId="0" applyNumberFormat="1" applyFont="1" applyBorder="1" applyAlignment="1" applyProtection="1">
      <alignment vertical="center" wrapText="1"/>
      <protection locked="0"/>
    </xf>
    <xf numFmtId="43" fontId="9" fillId="0" borderId="0" xfId="0" applyNumberFormat="1" applyFont="1" applyAlignment="1" applyProtection="1">
      <alignment vertical="center" wrapText="1"/>
      <protection locked="0"/>
    </xf>
    <xf numFmtId="43" fontId="9" fillId="0" borderId="1" xfId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15" fontId="9" fillId="0" borderId="1" xfId="0" applyNumberFormat="1" applyFont="1" applyFill="1" applyBorder="1" applyAlignment="1" applyProtection="1">
      <alignment vertical="center" wrapText="1"/>
      <protection locked="0"/>
    </xf>
    <xf numFmtId="43" fontId="9" fillId="0" borderId="1" xfId="1" applyFont="1" applyFill="1" applyBorder="1" applyAlignment="1" applyProtection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43" fontId="10" fillId="4" borderId="6" xfId="1" applyNumberFormat="1" applyFont="1" applyFill="1" applyBorder="1" applyAlignment="1">
      <alignment horizontal="center" vertical="center" wrapText="1"/>
    </xf>
    <xf numFmtId="43" fontId="10" fillId="4" borderId="3" xfId="1" applyFont="1" applyFill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 applyProtection="1">
      <alignment wrapText="1"/>
      <protection locked="0"/>
    </xf>
    <xf numFmtId="15" fontId="9" fillId="0" borderId="1" xfId="3" applyNumberFormat="1" applyFont="1" applyFill="1" applyBorder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43" fontId="13" fillId="4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5" fontId="5" fillId="0" borderId="1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3" applyFont="1" applyFill="1" applyBorder="1" applyAlignment="1">
      <alignment vertical="center" wrapText="1"/>
    </xf>
    <xf numFmtId="43" fontId="5" fillId="0" borderId="1" xfId="1" applyFont="1" applyBorder="1" applyProtection="1">
      <protection locked="0"/>
    </xf>
    <xf numFmtId="43" fontId="14" fillId="0" borderId="1" xfId="1" applyFont="1" applyFill="1" applyBorder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43" fontId="5" fillId="0" borderId="0" xfId="1" applyFont="1" applyAlignment="1" applyProtection="1">
      <alignment vertical="center" wrapText="1"/>
      <protection locked="0"/>
    </xf>
    <xf numFmtId="43" fontId="5" fillId="0" borderId="0" xfId="1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">
    <cellStyle name="Buena" xfId="2" builtinId="26"/>
    <cellStyle name="Incorrecto" xfId="3" builtinId="27"/>
    <cellStyle name="Millares" xfId="1" builtinId="3"/>
    <cellStyle name="Millares 2" xfId="4"/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0" formatCode="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5" formatCode="d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0" formatCode="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5" formatCode="d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 Light"/>
        <scheme val="maj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&quot;RD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0" formatCode="d\-mmm\-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5" formatCode="dd\-mmm\-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1304925</xdr:colOff>
      <xdr:row>2</xdr:row>
      <xdr:rowOff>57150</xdr:rowOff>
    </xdr:from>
    <xdr:to>
      <xdr:col>6</xdr:col>
      <xdr:colOff>577965</xdr:colOff>
      <xdr:row>5</xdr:row>
      <xdr:rowOff>65986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0525" y="438150"/>
          <a:ext cx="1692390" cy="580336"/>
        </a:xfrm>
        <a:prstGeom prst="rect">
          <a:avLst/>
        </a:prstGeom>
      </xdr:spPr>
    </xdr:pic>
    <xdr:clientData/>
  </xdr:twoCellAnchor>
  <xdr:twoCellAnchor editAs="oneCell">
    <xdr:from>
      <xdr:col>0</xdr:col>
      <xdr:colOff>223249</xdr:colOff>
      <xdr:row>1</xdr:row>
      <xdr:rowOff>7063</xdr:rowOff>
    </xdr:from>
    <xdr:to>
      <xdr:col>1</xdr:col>
      <xdr:colOff>1027492</xdr:colOff>
      <xdr:row>5</xdr:row>
      <xdr:rowOff>101474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23249" y="197563"/>
          <a:ext cx="1975818" cy="856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66675</xdr:rowOff>
    </xdr:from>
    <xdr:to>
      <xdr:col>6</xdr:col>
      <xdr:colOff>768037</xdr:colOff>
      <xdr:row>5</xdr:row>
      <xdr:rowOff>43404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447675"/>
          <a:ext cx="1692389" cy="608910"/>
        </a:xfrm>
        <a:prstGeom prst="rect">
          <a:avLst/>
        </a:prstGeom>
      </xdr:spPr>
    </xdr:pic>
    <xdr:clientData/>
  </xdr:twoCellAnchor>
  <xdr:twoCellAnchor editAs="oneCell">
    <xdr:from>
      <xdr:col>0</xdr:col>
      <xdr:colOff>470899</xdr:colOff>
      <xdr:row>1</xdr:row>
      <xdr:rowOff>64213</xdr:rowOff>
    </xdr:from>
    <xdr:to>
      <xdr:col>1</xdr:col>
      <xdr:colOff>1065592</xdr:colOff>
      <xdr:row>5</xdr:row>
      <xdr:rowOff>115816</xdr:rowOff>
    </xdr:to>
    <xdr:pic>
      <xdr:nvPicPr>
        <xdr:cNvPr id="5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70899" y="267556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66675</xdr:rowOff>
    </xdr:from>
    <xdr:to>
      <xdr:col>6</xdr:col>
      <xdr:colOff>848406</xdr:colOff>
      <xdr:row>5</xdr:row>
      <xdr:rowOff>104085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447675"/>
          <a:ext cx="1700213" cy="637485"/>
        </a:xfrm>
        <a:prstGeom prst="rect">
          <a:avLst/>
        </a:prstGeom>
      </xdr:spPr>
    </xdr:pic>
    <xdr:clientData/>
  </xdr:twoCellAnchor>
  <xdr:twoCellAnchor editAs="oneCell">
    <xdr:from>
      <xdr:col>0</xdr:col>
      <xdr:colOff>399710</xdr:colOff>
      <xdr:row>1</xdr:row>
      <xdr:rowOff>76540</xdr:rowOff>
    </xdr:from>
    <xdr:to>
      <xdr:col>2</xdr:col>
      <xdr:colOff>187098</xdr:colOff>
      <xdr:row>6</xdr:row>
      <xdr:rowOff>6022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99710" y="280647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9525</xdr:rowOff>
    </xdr:from>
    <xdr:to>
      <xdr:col>2</xdr:col>
      <xdr:colOff>188119</xdr:colOff>
      <xdr:row>5</xdr:row>
      <xdr:rowOff>148440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33375" y="200025"/>
          <a:ext cx="1778794" cy="9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2</xdr:row>
      <xdr:rowOff>9525</xdr:rowOff>
    </xdr:from>
    <xdr:to>
      <xdr:col>6</xdr:col>
      <xdr:colOff>738188</xdr:colOff>
      <xdr:row>5</xdr:row>
      <xdr:rowOff>75510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8025" y="390525"/>
          <a:ext cx="1538288" cy="637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853169</xdr:colOff>
      <xdr:row>2</xdr:row>
      <xdr:rowOff>109199</xdr:rowOff>
    </xdr:from>
    <xdr:to>
      <xdr:col>6</xdr:col>
      <xdr:colOff>640217</xdr:colOff>
      <xdr:row>5</xdr:row>
      <xdr:rowOff>146609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5468" y="483395"/>
          <a:ext cx="1538968" cy="5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195603</xdr:colOff>
      <xdr:row>1</xdr:row>
      <xdr:rowOff>85046</xdr:rowOff>
    </xdr:from>
    <xdr:to>
      <xdr:col>1</xdr:col>
      <xdr:colOff>850446</xdr:colOff>
      <xdr:row>6</xdr:row>
      <xdr:rowOff>14528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95603" y="272144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853169</xdr:colOff>
      <xdr:row>2</xdr:row>
      <xdr:rowOff>109199</xdr:rowOff>
    </xdr:from>
    <xdr:to>
      <xdr:col>6</xdr:col>
      <xdr:colOff>583067</xdr:colOff>
      <xdr:row>5</xdr:row>
      <xdr:rowOff>146609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7644" y="490199"/>
          <a:ext cx="1539648" cy="608910"/>
        </a:xfrm>
        <a:prstGeom prst="rect">
          <a:avLst/>
        </a:prstGeom>
      </xdr:spPr>
    </xdr:pic>
    <xdr:clientData/>
  </xdr:twoCellAnchor>
  <xdr:twoCellAnchor editAs="oneCell">
    <xdr:from>
      <xdr:col>0</xdr:col>
      <xdr:colOff>195603</xdr:colOff>
      <xdr:row>1</xdr:row>
      <xdr:rowOff>85046</xdr:rowOff>
    </xdr:from>
    <xdr:to>
      <xdr:col>2</xdr:col>
      <xdr:colOff>59871</xdr:colOff>
      <xdr:row>6</xdr:row>
      <xdr:rowOff>14528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95603" y="275546"/>
          <a:ext cx="1807368" cy="881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4" displayName="Tabla14" ref="A8:G21" totalsRowShown="0" headerRowDxfId="72" dataDxfId="70" headerRowBorderDxfId="71" tableBorderDxfId="69" headerRowCellStyle="Millares" dataCellStyle="Millares">
  <sortState ref="A9:P49">
    <sortCondition ref="D9"/>
  </sortState>
  <tableColumns count="7">
    <tableColumn id="1" name="FECHA DE ADQUISICIÓN" dataDxfId="68"/>
    <tableColumn id="17" name="FECHA DE REGISTRO" dataDxfId="67"/>
    <tableColumn id="2" name="CÓDIGO DEL PRODUCTO" dataDxfId="66"/>
    <tableColumn id="3" name="DESCRIPCIÓN" dataDxfId="65"/>
    <tableColumn id="4" name="EXISTENCIA" dataDxfId="64" dataCellStyle="Incorrecto"/>
    <tableColumn id="16" name="PRECIO UNITARIO" dataDxfId="63" dataCellStyle="Millares"/>
    <tableColumn id="5" name="MONTO TOTAL" dataDxfId="62" dataCellStyle="Millares">
      <calculatedColumnFormula>+Tabla14[[#This Row],[EXISTENCIA]]*Tabla14[[#This Row],[PRECIO UNITARIO]]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3" displayName="Tabla13" ref="A8:G19" totalsRowShown="0" headerRowDxfId="61" dataDxfId="59" headerRowBorderDxfId="60" tableBorderDxfId="58" totalsRowBorderDxfId="57" headerRowCellStyle="Millares" dataCellStyle="Millares">
  <sortState ref="A9:O27">
    <sortCondition ref="A8:A27"/>
  </sortState>
  <tableColumns count="7">
    <tableColumn id="1" name="FECHA DE ADQUISICIÓN" dataDxfId="56" totalsRowDxfId="55" dataCellStyle="Millares"/>
    <tableColumn id="7" name="FECHA DE REGISTRO" dataDxfId="54" totalsRowDxfId="53" dataCellStyle="Millares"/>
    <tableColumn id="2" name="CÓDIGO DEL PRODUCTO" dataDxfId="52" totalsRowDxfId="51" dataCellStyle="Millares"/>
    <tableColumn id="3" name="DESCRIPCIÓN" dataDxfId="50" totalsRowDxfId="49" dataCellStyle="Millares"/>
    <tableColumn id="4" name="EXISTENCIA" dataDxfId="48" totalsRowDxfId="47" dataCellStyle="Millares"/>
    <tableColumn id="5" name="PRECIO UNITARIO" dataDxfId="46" totalsRowDxfId="45" dataCellStyle="Millares"/>
    <tableColumn id="6" name="MONTO TOTAL" dataDxfId="44" totalsRowDxfId="43" dataCellStyle="Millares">
      <calculatedColumnFormula>+Tabla13[[#This Row],[EXISTENCIA]]*Tabla13[[#This Row],[PRECIO UNITARIO]]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5" displayName="Tabla5" ref="C8:G103" totalsRowShown="0" headerRowDxfId="42" dataDxfId="40" headerRowBorderDxfId="41" tableBorderDxfId="39" headerRowCellStyle="Millares">
  <sortState ref="C56:R91">
    <sortCondition descending="1" ref="D8:D112"/>
  </sortState>
  <tableColumns count="5">
    <tableColumn id="1" name="CÓDIGO DEL PRODUCTO" dataDxfId="38"/>
    <tableColumn id="2" name="DESCRIPCIÓN" dataDxfId="37"/>
    <tableColumn id="3" name="EXISTENCIA" dataDxfId="36" dataCellStyle="Incorrecto"/>
    <tableColumn id="15" name="PRECIO UNITARIO" dataDxfId="35">
      <calculatedColumnFormula>+Tabla5[[#This Row],[MONTO TOTAL]]/Tabla5[[#This Row],[EXISTENCIA]]</calculatedColumnFormula>
    </tableColumn>
    <tableColumn id="4" name="MONTO TOTAL" dataDxfId="34" dataCellStyle="Millar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" displayName="Tabla1" ref="A8:G227" totalsRowShown="0" headerRowDxfId="33" dataDxfId="31" headerRowBorderDxfId="32" tableBorderDxfId="30" headerRowCellStyle="Millares" dataCellStyle="Millares">
  <sortState ref="A56:P186">
    <sortCondition descending="1" ref="D8:D244"/>
  </sortState>
  <tableColumns count="7">
    <tableColumn id="1" name="FECHA DE ADQUISICIÓN" dataDxfId="29" totalsRowDxfId="28" dataCellStyle="Millares"/>
    <tableColumn id="7" name="FECHA DE REGISTRO" dataDxfId="27" totalsRowDxfId="26" dataCellStyle="Millares"/>
    <tableColumn id="2" name="CÓDIGO DEL PRODUCTO" dataDxfId="25" totalsRowDxfId="24" dataCellStyle="Millares"/>
    <tableColumn id="3" name="DESCRIPCIÓN" dataDxfId="23" totalsRowDxfId="22" dataCellStyle="Millares"/>
    <tableColumn id="4" name="EXISTENCIA" dataDxfId="21" dataCellStyle="Incorrecto"/>
    <tableColumn id="5" name="PRECIO UNITARIO" dataDxfId="20" totalsRowDxfId="19" dataCellStyle="Millares"/>
    <tableColumn id="6" name="MONTO TOTAL" dataDxfId="18" totalsRowDxfId="17" dataCellStyle="Millares">
      <calculatedColumnFormula>+Tabla1[[#This Row],[EXISTENCIA]]*Tabla1[[#This Row],[PRECIO UNITARIO]]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6" displayName="Tabla16" ref="A8:G178" totalsRowShown="0" headerRowDxfId="1" dataDxfId="0" headerRowBorderDxfId="15" tableBorderDxfId="16" headerRowCellStyle="Millares" dataCellStyle="Millares">
  <sortState ref="A9:P139">
    <sortCondition descending="1" ref="D8:D244"/>
  </sortState>
  <tableColumns count="7">
    <tableColumn id="1" name="FECHA DE ADQUISICIÓN" dataDxfId="8" totalsRowDxfId="14" dataCellStyle="Millares"/>
    <tableColumn id="7" name="FECHA DE REGISTRO" dataDxfId="7" totalsRowDxfId="13" dataCellStyle="Millares"/>
    <tableColumn id="2" name="CÓDIGO DEL PRODUCTO" dataDxfId="6" totalsRowDxfId="12" dataCellStyle="Millares"/>
    <tableColumn id="3" name="DESCRIPCIÓN" dataDxfId="5" totalsRowDxfId="11" dataCellStyle="Millares"/>
    <tableColumn id="4" name="EXISTENCIA" dataDxfId="4" dataCellStyle="Incorrecto"/>
    <tableColumn id="5" name="PRECIO UNITARIO" dataDxfId="3" totalsRowDxfId="10" dataCellStyle="Millares"/>
    <tableColumn id="6" name="MONTO TOTAL" dataDxfId="2" totalsRowDxfId="9" dataCellStyle="Millares">
      <calculatedColumnFormula>+Tabla16[[#This Row],[EXISTENCIA]]*Tabla16[[#This Row],[PRECIO UNITARIO]]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opLeftCell="A22" workbookViewId="0">
      <selection activeCell="K44" sqref="K44"/>
    </sheetView>
  </sheetViews>
  <sheetFormatPr baseColWidth="10" defaultColWidth="11" defaultRowHeight="15" x14ac:dyDescent="0.25"/>
  <cols>
    <col min="1" max="1" width="15.42578125" style="21" bestFit="1" customWidth="1"/>
    <col min="2" max="2" width="15.42578125" style="21" customWidth="1"/>
    <col min="3" max="3" width="18.28515625" style="21" bestFit="1" customWidth="1"/>
    <col min="4" max="4" width="39" style="21" bestFit="1" customWidth="1"/>
    <col min="5" max="5" width="20" style="21" bestFit="1" customWidth="1"/>
    <col min="6" max="6" width="11.7109375" style="35" bestFit="1" customWidth="1"/>
    <col min="7" max="7" width="14.42578125" style="22" bestFit="1" customWidth="1"/>
    <col min="8" max="16384" width="11" style="21"/>
  </cols>
  <sheetData>
    <row r="1" spans="1:7" x14ac:dyDescent="0.25">
      <c r="A1" s="34"/>
      <c r="B1" s="34"/>
      <c r="C1" s="34"/>
      <c r="D1" s="34"/>
      <c r="E1" s="34"/>
      <c r="F1" s="38"/>
      <c r="G1" s="23"/>
    </row>
    <row r="2" spans="1:7" x14ac:dyDescent="0.25">
      <c r="A2" s="34"/>
      <c r="B2" s="34"/>
      <c r="C2" s="34"/>
      <c r="D2" s="34"/>
      <c r="E2" s="34"/>
      <c r="F2" s="38"/>
      <c r="G2" s="23"/>
    </row>
    <row r="3" spans="1:7" s="5" customFormat="1" ht="15" customHeight="1" x14ac:dyDescent="0.25">
      <c r="A3" s="85" t="s">
        <v>365</v>
      </c>
      <c r="B3" s="85"/>
      <c r="C3" s="85"/>
      <c r="D3" s="85"/>
      <c r="E3" s="85"/>
      <c r="F3" s="85"/>
      <c r="G3" s="85"/>
    </row>
    <row r="4" spans="1:7" s="5" customFormat="1" ht="15" customHeight="1" x14ac:dyDescent="0.25">
      <c r="A4" s="85" t="s">
        <v>369</v>
      </c>
      <c r="B4" s="85"/>
      <c r="C4" s="85"/>
      <c r="D4" s="85"/>
      <c r="E4" s="85"/>
      <c r="F4" s="85"/>
      <c r="G4" s="85"/>
    </row>
    <row r="5" spans="1:7" s="5" customFormat="1" ht="15" customHeight="1" x14ac:dyDescent="0.25">
      <c r="A5" s="85" t="s">
        <v>429</v>
      </c>
      <c r="B5" s="85"/>
      <c r="C5" s="85"/>
      <c r="D5" s="85"/>
      <c r="E5" s="85"/>
      <c r="F5" s="85"/>
      <c r="G5" s="85"/>
    </row>
    <row r="6" spans="1:7" x14ac:dyDescent="0.25">
      <c r="A6" s="34"/>
      <c r="B6" s="34"/>
      <c r="C6" s="34"/>
      <c r="D6" s="34"/>
      <c r="E6" s="34"/>
      <c r="F6" s="38"/>
      <c r="G6" s="23"/>
    </row>
    <row r="7" spans="1:7" x14ac:dyDescent="0.25">
      <c r="A7" s="34"/>
      <c r="B7" s="34"/>
      <c r="C7" s="34"/>
      <c r="D7" s="34"/>
      <c r="E7" s="34"/>
      <c r="F7" s="38"/>
      <c r="G7" s="23"/>
    </row>
    <row r="8" spans="1:7" ht="30" x14ac:dyDescent="0.25">
      <c r="A8" s="64" t="s">
        <v>0</v>
      </c>
      <c r="B8" s="64" t="s">
        <v>361</v>
      </c>
      <c r="C8" s="64" t="s">
        <v>1</v>
      </c>
      <c r="D8" s="64" t="s">
        <v>2</v>
      </c>
      <c r="E8" s="64" t="s">
        <v>3</v>
      </c>
      <c r="F8" s="65" t="s">
        <v>4</v>
      </c>
      <c r="G8" s="66" t="s">
        <v>4</v>
      </c>
    </row>
    <row r="9" spans="1:7" x14ac:dyDescent="0.25">
      <c r="A9" s="37">
        <v>44977</v>
      </c>
      <c r="B9" s="37">
        <v>44977</v>
      </c>
      <c r="C9" s="69" t="s">
        <v>38</v>
      </c>
      <c r="D9" s="70" t="s">
        <v>469</v>
      </c>
      <c r="E9" s="44">
        <v>1</v>
      </c>
      <c r="F9" s="39">
        <v>1056.0999999999999</v>
      </c>
      <c r="G9" s="67">
        <f>+E9*F9</f>
        <v>1056.0999999999999</v>
      </c>
    </row>
    <row r="10" spans="1:7" x14ac:dyDescent="0.25">
      <c r="A10" s="37">
        <v>44977</v>
      </c>
      <c r="B10" s="37">
        <v>44977</v>
      </c>
      <c r="C10" s="69" t="s">
        <v>37</v>
      </c>
      <c r="D10" s="70" t="s">
        <v>470</v>
      </c>
      <c r="E10" s="44">
        <v>9</v>
      </c>
      <c r="F10" s="39">
        <v>217.49</v>
      </c>
      <c r="G10" s="67">
        <f t="shared" ref="G10:G39" si="0">+E10*F10</f>
        <v>1957.41</v>
      </c>
    </row>
    <row r="11" spans="1:7" x14ac:dyDescent="0.25">
      <c r="A11" s="37">
        <v>44977</v>
      </c>
      <c r="B11" s="37">
        <v>44977</v>
      </c>
      <c r="C11" s="69">
        <v>421</v>
      </c>
      <c r="D11" s="70" t="s">
        <v>43</v>
      </c>
      <c r="E11" s="44">
        <v>1</v>
      </c>
      <c r="F11" s="39">
        <v>110</v>
      </c>
      <c r="G11" s="67">
        <f t="shared" si="0"/>
        <v>110</v>
      </c>
    </row>
    <row r="12" spans="1:7" x14ac:dyDescent="0.25">
      <c r="A12" s="37">
        <v>44977</v>
      </c>
      <c r="B12" s="37">
        <v>44977</v>
      </c>
      <c r="C12" s="69">
        <v>422</v>
      </c>
      <c r="D12" s="70" t="s">
        <v>44</v>
      </c>
      <c r="E12" s="44">
        <v>7</v>
      </c>
      <c r="F12" s="39">
        <v>110</v>
      </c>
      <c r="G12" s="67">
        <f t="shared" si="0"/>
        <v>770</v>
      </c>
    </row>
    <row r="13" spans="1:7" x14ac:dyDescent="0.25">
      <c r="A13" s="37">
        <v>44792</v>
      </c>
      <c r="B13" s="37">
        <v>44792</v>
      </c>
      <c r="C13" s="69" t="s">
        <v>471</v>
      </c>
      <c r="D13" s="70" t="s">
        <v>472</v>
      </c>
      <c r="E13" s="44">
        <v>7</v>
      </c>
      <c r="F13" s="39">
        <v>840</v>
      </c>
      <c r="G13" s="67">
        <f t="shared" si="0"/>
        <v>5880</v>
      </c>
    </row>
    <row r="14" spans="1:7" x14ac:dyDescent="0.25">
      <c r="A14" s="37">
        <v>44981</v>
      </c>
      <c r="B14" s="37">
        <v>44981</v>
      </c>
      <c r="C14" s="69">
        <v>428</v>
      </c>
      <c r="D14" s="70" t="s">
        <v>45</v>
      </c>
      <c r="E14" s="44">
        <v>22</v>
      </c>
      <c r="F14" s="39">
        <v>266.72000000000003</v>
      </c>
      <c r="G14" s="67">
        <f t="shared" si="0"/>
        <v>5867.84</v>
      </c>
    </row>
    <row r="15" spans="1:7" x14ac:dyDescent="0.25">
      <c r="A15" s="37">
        <v>44981</v>
      </c>
      <c r="B15" s="37">
        <v>44981</v>
      </c>
      <c r="C15" s="69" t="s">
        <v>39</v>
      </c>
      <c r="D15" s="70" t="s">
        <v>473</v>
      </c>
      <c r="E15" s="44">
        <v>1</v>
      </c>
      <c r="F15" s="39">
        <v>224.2</v>
      </c>
      <c r="G15" s="67">
        <f t="shared" si="0"/>
        <v>224.2</v>
      </c>
    </row>
    <row r="16" spans="1:7" x14ac:dyDescent="0.25">
      <c r="A16" s="37">
        <v>44978</v>
      </c>
      <c r="B16" s="37">
        <v>44978</v>
      </c>
      <c r="C16" s="69" t="s">
        <v>40</v>
      </c>
      <c r="D16" s="70" t="s">
        <v>41</v>
      </c>
      <c r="E16" s="44">
        <v>5</v>
      </c>
      <c r="F16" s="39">
        <v>265.5</v>
      </c>
      <c r="G16" s="67">
        <f t="shared" si="0"/>
        <v>1327.5</v>
      </c>
    </row>
    <row r="17" spans="1:7" x14ac:dyDescent="0.25">
      <c r="A17" s="37">
        <v>44973</v>
      </c>
      <c r="B17" s="37">
        <v>44973</v>
      </c>
      <c r="C17" s="69" t="s">
        <v>42</v>
      </c>
      <c r="D17" s="70" t="s">
        <v>474</v>
      </c>
      <c r="E17" s="44">
        <v>19</v>
      </c>
      <c r="F17" s="39">
        <v>116.2</v>
      </c>
      <c r="G17" s="67">
        <f t="shared" si="0"/>
        <v>2207.8000000000002</v>
      </c>
    </row>
    <row r="18" spans="1:7" x14ac:dyDescent="0.25">
      <c r="A18" s="37">
        <v>44977</v>
      </c>
      <c r="B18" s="37">
        <v>44977</v>
      </c>
      <c r="C18" s="69">
        <v>433</v>
      </c>
      <c r="D18" s="70" t="s">
        <v>49</v>
      </c>
      <c r="E18" s="44">
        <v>1</v>
      </c>
      <c r="F18" s="39">
        <v>159.30000000000001</v>
      </c>
      <c r="G18" s="67">
        <f t="shared" si="0"/>
        <v>159.30000000000001</v>
      </c>
    </row>
    <row r="19" spans="1:7" x14ac:dyDescent="0.25">
      <c r="A19" s="37">
        <v>44977</v>
      </c>
      <c r="B19" s="37">
        <v>44977</v>
      </c>
      <c r="C19" s="69">
        <v>440</v>
      </c>
      <c r="D19" s="70" t="s">
        <v>47</v>
      </c>
      <c r="E19" s="44">
        <v>17</v>
      </c>
      <c r="F19" s="39">
        <v>147.5</v>
      </c>
      <c r="G19" s="67">
        <f t="shared" si="0"/>
        <v>2507.5</v>
      </c>
    </row>
    <row r="20" spans="1:7" x14ac:dyDescent="0.25">
      <c r="A20" s="37">
        <v>44977</v>
      </c>
      <c r="B20" s="37">
        <v>44977</v>
      </c>
      <c r="C20" s="69">
        <v>436</v>
      </c>
      <c r="D20" s="70" t="s">
        <v>46</v>
      </c>
      <c r="E20" s="44">
        <v>27</v>
      </c>
      <c r="F20" s="39">
        <v>147.5</v>
      </c>
      <c r="G20" s="67">
        <f t="shared" si="0"/>
        <v>3982.5</v>
      </c>
    </row>
    <row r="21" spans="1:7" x14ac:dyDescent="0.25">
      <c r="A21" s="37">
        <v>44977</v>
      </c>
      <c r="B21" s="37">
        <v>44977</v>
      </c>
      <c r="C21" s="69">
        <v>437</v>
      </c>
      <c r="D21" s="70" t="s">
        <v>48</v>
      </c>
      <c r="E21" s="44">
        <v>11</v>
      </c>
      <c r="F21" s="39">
        <v>147.5</v>
      </c>
      <c r="G21" s="67">
        <f t="shared" si="0"/>
        <v>1622.5</v>
      </c>
    </row>
    <row r="22" spans="1:7" x14ac:dyDescent="0.25">
      <c r="A22" s="37">
        <v>44861</v>
      </c>
      <c r="B22" s="37">
        <v>44861</v>
      </c>
      <c r="C22" s="69">
        <v>443</v>
      </c>
      <c r="D22" s="70" t="s">
        <v>50</v>
      </c>
      <c r="E22" s="44">
        <v>11</v>
      </c>
      <c r="F22" s="39">
        <v>265.5</v>
      </c>
      <c r="G22" s="67">
        <f t="shared" si="0"/>
        <v>2920.5</v>
      </c>
    </row>
    <row r="23" spans="1:7" x14ac:dyDescent="0.25">
      <c r="A23" s="37">
        <v>44861</v>
      </c>
      <c r="B23" s="37">
        <v>44861</v>
      </c>
      <c r="C23" s="69">
        <v>444</v>
      </c>
      <c r="D23" s="70" t="s">
        <v>51</v>
      </c>
      <c r="E23" s="44">
        <v>1</v>
      </c>
      <c r="F23" s="39">
        <v>92.5</v>
      </c>
      <c r="G23" s="67">
        <f t="shared" si="0"/>
        <v>92.5</v>
      </c>
    </row>
    <row r="24" spans="1:7" x14ac:dyDescent="0.25">
      <c r="A24" s="37">
        <v>44861</v>
      </c>
      <c r="B24" s="37">
        <v>44861</v>
      </c>
      <c r="C24" s="69" t="s">
        <v>72</v>
      </c>
      <c r="D24" s="70" t="s">
        <v>71</v>
      </c>
      <c r="E24" s="44">
        <v>2</v>
      </c>
      <c r="F24" s="39">
        <v>672.6</v>
      </c>
      <c r="G24" s="67">
        <f t="shared" si="0"/>
        <v>1345.2</v>
      </c>
    </row>
    <row r="25" spans="1:7" x14ac:dyDescent="0.25">
      <c r="A25" s="37">
        <v>44977</v>
      </c>
      <c r="B25" s="37">
        <v>44977</v>
      </c>
      <c r="C25" s="69" t="s">
        <v>73</v>
      </c>
      <c r="D25" s="70" t="s">
        <v>70</v>
      </c>
      <c r="E25" s="44">
        <v>1</v>
      </c>
      <c r="F25" s="39">
        <v>473.09</v>
      </c>
      <c r="G25" s="67">
        <f t="shared" si="0"/>
        <v>473.09</v>
      </c>
    </row>
    <row r="26" spans="1:7" x14ac:dyDescent="0.25">
      <c r="A26" s="37">
        <v>44977</v>
      </c>
      <c r="B26" s="37">
        <v>44977</v>
      </c>
      <c r="C26" s="69">
        <v>429</v>
      </c>
      <c r="D26" s="70" t="s">
        <v>52</v>
      </c>
      <c r="E26" s="44">
        <v>2</v>
      </c>
      <c r="F26" s="39">
        <v>473.09</v>
      </c>
      <c r="G26" s="67">
        <f t="shared" si="0"/>
        <v>946.18</v>
      </c>
    </row>
    <row r="27" spans="1:7" x14ac:dyDescent="0.25">
      <c r="A27" s="37">
        <v>44977</v>
      </c>
      <c r="B27" s="37">
        <v>44977</v>
      </c>
      <c r="C27" s="69" t="s">
        <v>53</v>
      </c>
      <c r="D27" s="70" t="s">
        <v>54</v>
      </c>
      <c r="E27" s="44">
        <v>3</v>
      </c>
      <c r="F27" s="39">
        <v>2074.52</v>
      </c>
      <c r="G27" s="67">
        <f t="shared" si="0"/>
        <v>6223.5599999999995</v>
      </c>
    </row>
    <row r="28" spans="1:7" x14ac:dyDescent="0.25">
      <c r="A28" s="37">
        <v>44977</v>
      </c>
      <c r="B28" s="37">
        <v>44977</v>
      </c>
      <c r="C28" s="69">
        <v>445</v>
      </c>
      <c r="D28" s="70" t="s">
        <v>57</v>
      </c>
      <c r="E28" s="44">
        <v>3</v>
      </c>
      <c r="F28" s="39">
        <v>106.19</v>
      </c>
      <c r="G28" s="67">
        <f t="shared" si="0"/>
        <v>318.57</v>
      </c>
    </row>
    <row r="29" spans="1:7" x14ac:dyDescent="0.25">
      <c r="A29" s="37">
        <v>44977</v>
      </c>
      <c r="B29" s="37">
        <v>44977</v>
      </c>
      <c r="C29" s="69" t="s">
        <v>55</v>
      </c>
      <c r="D29" s="70" t="s">
        <v>56</v>
      </c>
      <c r="E29" s="44">
        <v>9</v>
      </c>
      <c r="F29" s="39">
        <v>118</v>
      </c>
      <c r="G29" s="67">
        <f t="shared" si="0"/>
        <v>1062</v>
      </c>
    </row>
    <row r="30" spans="1:7" x14ac:dyDescent="0.25">
      <c r="A30" s="37">
        <v>44977</v>
      </c>
      <c r="B30" s="37">
        <v>44977</v>
      </c>
      <c r="C30" s="69">
        <v>427</v>
      </c>
      <c r="D30" s="70" t="s">
        <v>58</v>
      </c>
      <c r="E30" s="44">
        <v>6</v>
      </c>
      <c r="F30" s="39">
        <v>271.40000000000003</v>
      </c>
      <c r="G30" s="67">
        <f t="shared" si="0"/>
        <v>1628.4</v>
      </c>
    </row>
    <row r="31" spans="1:7" x14ac:dyDescent="0.25">
      <c r="A31" s="37">
        <v>44977</v>
      </c>
      <c r="B31" s="37">
        <v>44977</v>
      </c>
      <c r="C31" s="69">
        <v>446</v>
      </c>
      <c r="D31" s="70" t="s">
        <v>74</v>
      </c>
      <c r="E31" s="44">
        <v>44</v>
      </c>
      <c r="F31" s="39">
        <v>442.5</v>
      </c>
      <c r="G31" s="67">
        <f t="shared" si="0"/>
        <v>19470</v>
      </c>
    </row>
    <row r="32" spans="1:7" s="36" customFormat="1" ht="16.5" customHeight="1" x14ac:dyDescent="0.25">
      <c r="A32" s="37">
        <v>44977</v>
      </c>
      <c r="B32" s="37">
        <v>44977</v>
      </c>
      <c r="C32" s="69" t="s">
        <v>59</v>
      </c>
      <c r="D32" s="70" t="s">
        <v>60</v>
      </c>
      <c r="E32" s="44">
        <v>16</v>
      </c>
      <c r="F32" s="39">
        <v>495.6</v>
      </c>
      <c r="G32" s="67">
        <f t="shared" si="0"/>
        <v>7929.6</v>
      </c>
    </row>
    <row r="33" spans="1:7" x14ac:dyDescent="0.25">
      <c r="A33" s="37">
        <v>44861</v>
      </c>
      <c r="B33" s="37">
        <v>44861</v>
      </c>
      <c r="C33" s="69" t="s">
        <v>62</v>
      </c>
      <c r="D33" s="70" t="s">
        <v>63</v>
      </c>
      <c r="E33" s="44">
        <v>10</v>
      </c>
      <c r="F33" s="39">
        <v>578.20000000000005</v>
      </c>
      <c r="G33" s="67">
        <f t="shared" si="0"/>
        <v>5782</v>
      </c>
    </row>
    <row r="34" spans="1:7" s="36" customFormat="1" x14ac:dyDescent="0.25">
      <c r="A34" s="37">
        <v>44977</v>
      </c>
      <c r="B34" s="37">
        <v>44977</v>
      </c>
      <c r="C34" s="69">
        <v>426</v>
      </c>
      <c r="D34" s="70" t="s">
        <v>61</v>
      </c>
      <c r="E34" s="44">
        <v>2</v>
      </c>
      <c r="F34" s="39">
        <v>342.2</v>
      </c>
      <c r="G34" s="67">
        <f t="shared" si="0"/>
        <v>684.4</v>
      </c>
    </row>
    <row r="35" spans="1:7" s="36" customFormat="1" x14ac:dyDescent="0.25">
      <c r="A35" s="37">
        <v>44977</v>
      </c>
      <c r="B35" s="37">
        <v>44977</v>
      </c>
      <c r="C35" s="69">
        <v>449</v>
      </c>
      <c r="D35" s="70" t="s">
        <v>475</v>
      </c>
      <c r="E35" s="44">
        <v>50</v>
      </c>
      <c r="F35" s="39">
        <v>1829</v>
      </c>
      <c r="G35" s="67">
        <f t="shared" si="0"/>
        <v>91450</v>
      </c>
    </row>
    <row r="36" spans="1:7" x14ac:dyDescent="0.25">
      <c r="A36" s="68">
        <v>44977</v>
      </c>
      <c r="B36" s="68">
        <v>44977</v>
      </c>
      <c r="C36" s="69" t="s">
        <v>64</v>
      </c>
      <c r="D36" s="70" t="s">
        <v>65</v>
      </c>
      <c r="E36" s="44">
        <v>15</v>
      </c>
      <c r="F36" s="39">
        <v>64.900000000000006</v>
      </c>
      <c r="G36" s="67">
        <f t="shared" si="0"/>
        <v>973.50000000000011</v>
      </c>
    </row>
    <row r="37" spans="1:7" ht="15" customHeight="1" x14ac:dyDescent="0.25">
      <c r="A37" s="37">
        <v>44973</v>
      </c>
      <c r="B37" s="37">
        <v>44973</v>
      </c>
      <c r="C37" s="69">
        <v>450</v>
      </c>
      <c r="D37" s="70" t="s">
        <v>66</v>
      </c>
      <c r="E37" s="44">
        <v>7</v>
      </c>
      <c r="F37" s="39">
        <v>177</v>
      </c>
      <c r="G37" s="67">
        <f t="shared" si="0"/>
        <v>1239</v>
      </c>
    </row>
    <row r="38" spans="1:7" x14ac:dyDescent="0.25">
      <c r="A38" s="37">
        <v>44973</v>
      </c>
      <c r="B38" s="37">
        <v>44973</v>
      </c>
      <c r="C38" s="69">
        <v>451</v>
      </c>
      <c r="D38" s="70" t="s">
        <v>67</v>
      </c>
      <c r="E38" s="44">
        <v>3</v>
      </c>
      <c r="F38" s="39">
        <v>234.82000000000002</v>
      </c>
      <c r="G38" s="67">
        <f t="shared" si="0"/>
        <v>704.46</v>
      </c>
    </row>
    <row r="39" spans="1:7" s="28" customFormat="1" x14ac:dyDescent="0.25">
      <c r="A39" s="37">
        <v>44973</v>
      </c>
      <c r="B39" s="37">
        <v>44973</v>
      </c>
      <c r="C39" s="69" t="s">
        <v>68</v>
      </c>
      <c r="D39" s="70" t="s">
        <v>69</v>
      </c>
      <c r="E39" s="44">
        <v>5</v>
      </c>
      <c r="F39" s="39">
        <v>220.66</v>
      </c>
      <c r="G39" s="67">
        <f t="shared" si="0"/>
        <v>1103.3</v>
      </c>
    </row>
    <row r="40" spans="1:7" s="28" customFormat="1" x14ac:dyDescent="0.25">
      <c r="A40" s="24"/>
      <c r="B40" s="25"/>
      <c r="C40" s="25"/>
      <c r="D40" s="26"/>
      <c r="E40" s="26"/>
      <c r="F40" s="27" t="s">
        <v>362</v>
      </c>
      <c r="G40" s="26">
        <f>SUM(G9:G39)</f>
        <v>172018.90999999997</v>
      </c>
    </row>
    <row r="41" spans="1:7" s="28" customFormat="1" x14ac:dyDescent="0.25">
      <c r="A41" s="24"/>
      <c r="B41" s="25"/>
      <c r="C41" s="25"/>
      <c r="D41" s="26"/>
      <c r="E41" s="26"/>
      <c r="F41" s="26"/>
      <c r="G41" s="26"/>
    </row>
    <row r="42" spans="1:7" s="28" customFormat="1" x14ac:dyDescent="0.25">
      <c r="A42" s="24"/>
      <c r="B42" s="25"/>
      <c r="C42" s="25"/>
      <c r="D42" s="26"/>
      <c r="E42" s="26"/>
      <c r="F42" s="26"/>
      <c r="G42" s="26"/>
    </row>
    <row r="43" spans="1:7" s="28" customFormat="1" x14ac:dyDescent="0.25">
      <c r="A43" s="24"/>
      <c r="B43" s="25"/>
      <c r="C43" s="25"/>
      <c r="D43" s="26"/>
      <c r="E43" s="26"/>
      <c r="F43" s="26"/>
      <c r="G43" s="26"/>
    </row>
    <row r="44" spans="1:7" s="28" customFormat="1" x14ac:dyDescent="0.25">
      <c r="A44" s="24"/>
      <c r="B44" s="24"/>
      <c r="C44" s="24"/>
      <c r="F44" s="29"/>
      <c r="G44" s="29"/>
    </row>
    <row r="45" spans="1:7" s="28" customFormat="1" x14ac:dyDescent="0.25">
      <c r="E45" s="29"/>
      <c r="F45" s="29"/>
    </row>
    <row r="46" spans="1:7" s="28" customFormat="1" x14ac:dyDescent="0.25">
      <c r="B46" s="86" t="s">
        <v>428</v>
      </c>
      <c r="C46" s="86"/>
      <c r="D46" s="30"/>
      <c r="E46" s="86" t="s">
        <v>476</v>
      </c>
      <c r="F46" s="86"/>
    </row>
    <row r="47" spans="1:7" s="31" customFormat="1" ht="34.5" customHeight="1" x14ac:dyDescent="0.25">
      <c r="B47" s="87" t="s">
        <v>363</v>
      </c>
      <c r="C47" s="87"/>
      <c r="D47" s="32"/>
      <c r="E47" s="88" t="s">
        <v>364</v>
      </c>
      <c r="F47" s="88"/>
    </row>
    <row r="48" spans="1:7" s="28" customFormat="1" x14ac:dyDescent="0.25">
      <c r="E48" s="29"/>
      <c r="F48" s="29"/>
    </row>
    <row r="49" spans="6:6" s="6" customFormat="1" x14ac:dyDescent="0.25">
      <c r="F49" s="8"/>
    </row>
    <row r="50" spans="6:6" s="6" customFormat="1" x14ac:dyDescent="0.25">
      <c r="F50" s="8"/>
    </row>
  </sheetData>
  <mergeCells count="7">
    <mergeCell ref="A4:G4"/>
    <mergeCell ref="A3:G3"/>
    <mergeCell ref="B46:C46"/>
    <mergeCell ref="E46:F46"/>
    <mergeCell ref="B47:C47"/>
    <mergeCell ref="E47:F47"/>
    <mergeCell ref="A5:G5"/>
  </mergeCells>
  <pageMargins left="0.7" right="0.7" top="0.75" bottom="0.75" header="0.3" footer="0.3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showGridLines="0" zoomScale="89" zoomScaleNormal="89" zoomScaleSheetLayoutView="100" workbookViewId="0">
      <selection activeCell="D31" sqref="D31"/>
    </sheetView>
  </sheetViews>
  <sheetFormatPr baseColWidth="10" defaultColWidth="11" defaultRowHeight="15.75" x14ac:dyDescent="0.25"/>
  <cols>
    <col min="1" max="1" width="16.7109375" style="74" customWidth="1"/>
    <col min="2" max="2" width="16" style="74" customWidth="1"/>
    <col min="3" max="3" width="16.5703125" style="74" customWidth="1"/>
    <col min="4" max="4" width="43.28515625" style="74" customWidth="1"/>
    <col min="5" max="5" width="18" style="74" bestFit="1" customWidth="1"/>
    <col min="6" max="6" width="12.85546875" style="83" customWidth="1"/>
    <col min="7" max="7" width="21.140625" style="83" customWidth="1"/>
    <col min="8" max="16384" width="11" style="74"/>
  </cols>
  <sheetData>
    <row r="3" spans="1:7" s="71" customFormat="1" x14ac:dyDescent="0.25">
      <c r="A3" s="92" t="s">
        <v>365</v>
      </c>
      <c r="B3" s="92"/>
      <c r="C3" s="92"/>
      <c r="D3" s="92"/>
      <c r="E3" s="92"/>
      <c r="F3" s="92"/>
      <c r="G3" s="92"/>
    </row>
    <row r="4" spans="1:7" s="71" customFormat="1" x14ac:dyDescent="0.25">
      <c r="A4" s="92" t="s">
        <v>368</v>
      </c>
      <c r="B4" s="92"/>
      <c r="C4" s="92"/>
      <c r="D4" s="92"/>
      <c r="E4" s="92"/>
      <c r="F4" s="92"/>
      <c r="G4" s="92"/>
    </row>
    <row r="5" spans="1:7" s="71" customFormat="1" x14ac:dyDescent="0.25">
      <c r="A5" s="92" t="s">
        <v>429</v>
      </c>
      <c r="B5" s="92"/>
      <c r="C5" s="92"/>
      <c r="D5" s="92"/>
      <c r="E5" s="92"/>
      <c r="F5" s="92"/>
      <c r="G5" s="92"/>
    </row>
    <row r="8" spans="1:7" ht="34.5" customHeight="1" x14ac:dyDescent="0.25">
      <c r="A8" s="72" t="s">
        <v>0</v>
      </c>
      <c r="B8" s="72" t="s">
        <v>361</v>
      </c>
      <c r="C8" s="72" t="s">
        <v>1</v>
      </c>
      <c r="D8" s="72" t="s">
        <v>2</v>
      </c>
      <c r="E8" s="72" t="s">
        <v>3</v>
      </c>
      <c r="F8" s="73" t="s">
        <v>4</v>
      </c>
      <c r="G8" s="73" t="s">
        <v>5</v>
      </c>
    </row>
    <row r="9" spans="1:7" x14ac:dyDescent="0.25">
      <c r="A9" s="75">
        <v>44687</v>
      </c>
      <c r="B9" s="75">
        <v>44687</v>
      </c>
      <c r="C9" s="76">
        <v>507</v>
      </c>
      <c r="D9" s="77" t="s">
        <v>26</v>
      </c>
      <c r="E9" s="78">
        <v>47</v>
      </c>
      <c r="F9" s="79">
        <v>1607.16</v>
      </c>
      <c r="G9" s="80">
        <f>+Tabla14[[#This Row],[EXISTENCIA]]*Tabla14[[#This Row],[PRECIO UNITARIO]]</f>
        <v>75536.52</v>
      </c>
    </row>
    <row r="10" spans="1:7" x14ac:dyDescent="0.25">
      <c r="A10" s="75">
        <v>44687</v>
      </c>
      <c r="B10" s="75">
        <v>44687</v>
      </c>
      <c r="C10" s="76">
        <v>592</v>
      </c>
      <c r="D10" s="77" t="s">
        <v>477</v>
      </c>
      <c r="E10" s="78">
        <v>873</v>
      </c>
      <c r="F10" s="79">
        <v>150.18</v>
      </c>
      <c r="G10" s="80">
        <f>+Tabla14[[#This Row],[EXISTENCIA]]*Tabla14[[#This Row],[PRECIO UNITARIO]]</f>
        <v>131107.14000000001</v>
      </c>
    </row>
    <row r="11" spans="1:7" x14ac:dyDescent="0.25">
      <c r="A11" s="75">
        <v>44687</v>
      </c>
      <c r="B11" s="75">
        <v>44687</v>
      </c>
      <c r="C11" s="76">
        <v>513</v>
      </c>
      <c r="D11" s="77" t="s">
        <v>27</v>
      </c>
      <c r="E11" s="78">
        <v>4</v>
      </c>
      <c r="F11" s="79">
        <v>600</v>
      </c>
      <c r="G11" s="80">
        <f>+Tabla14[[#This Row],[EXISTENCIA]]*Tabla14[[#This Row],[PRECIO UNITARIO]]</f>
        <v>2400</v>
      </c>
    </row>
    <row r="12" spans="1:7" x14ac:dyDescent="0.25">
      <c r="A12" s="75">
        <v>44776</v>
      </c>
      <c r="B12" s="75">
        <v>44776</v>
      </c>
      <c r="C12" s="76" t="s">
        <v>28</v>
      </c>
      <c r="D12" s="77" t="s">
        <v>36</v>
      </c>
      <c r="E12" s="78">
        <v>76</v>
      </c>
      <c r="F12" s="79">
        <v>700</v>
      </c>
      <c r="G12" s="80">
        <f>+Tabla14[[#This Row],[EXISTENCIA]]*Tabla14[[#This Row],[PRECIO UNITARIO]]</f>
        <v>53200</v>
      </c>
    </row>
    <row r="13" spans="1:7" x14ac:dyDescent="0.25">
      <c r="A13" s="75">
        <v>44687</v>
      </c>
      <c r="B13" s="75">
        <v>44687</v>
      </c>
      <c r="C13" s="76">
        <v>512</v>
      </c>
      <c r="D13" s="77" t="s">
        <v>478</v>
      </c>
      <c r="E13" s="78">
        <v>150</v>
      </c>
      <c r="F13" s="79">
        <v>213</v>
      </c>
      <c r="G13" s="80">
        <f>+Tabla14[[#This Row],[EXISTENCIA]]*Tabla14[[#This Row],[PRECIO UNITARIO]]</f>
        <v>31950</v>
      </c>
    </row>
    <row r="14" spans="1:7" x14ac:dyDescent="0.25">
      <c r="A14" s="75">
        <v>44687</v>
      </c>
      <c r="B14" s="75">
        <v>44687</v>
      </c>
      <c r="C14" s="76">
        <v>343</v>
      </c>
      <c r="D14" s="77" t="s">
        <v>29</v>
      </c>
      <c r="E14" s="78">
        <v>80</v>
      </c>
      <c r="F14" s="79">
        <v>625.4</v>
      </c>
      <c r="G14" s="80">
        <f>+Tabla14[[#This Row],[EXISTENCIA]]*Tabla14[[#This Row],[PRECIO UNITARIO]]</f>
        <v>50032</v>
      </c>
    </row>
    <row r="15" spans="1:7" x14ac:dyDescent="0.25">
      <c r="A15" s="75">
        <v>44687</v>
      </c>
      <c r="B15" s="75">
        <v>44687</v>
      </c>
      <c r="C15" s="76">
        <v>509</v>
      </c>
      <c r="D15" s="77" t="s">
        <v>30</v>
      </c>
      <c r="E15" s="78">
        <v>4</v>
      </c>
      <c r="F15" s="79">
        <v>350</v>
      </c>
      <c r="G15" s="80">
        <f>+Tabla14[[#This Row],[EXISTENCIA]]*Tabla14[[#This Row],[PRECIO UNITARIO]]</f>
        <v>1400</v>
      </c>
    </row>
    <row r="16" spans="1:7" x14ac:dyDescent="0.25">
      <c r="A16" s="75">
        <v>44687</v>
      </c>
      <c r="B16" s="75">
        <v>44687</v>
      </c>
      <c r="C16" s="76">
        <v>464</v>
      </c>
      <c r="D16" s="77" t="s">
        <v>31</v>
      </c>
      <c r="E16" s="78">
        <v>7</v>
      </c>
      <c r="F16" s="79">
        <v>465</v>
      </c>
      <c r="G16" s="80">
        <f>+Tabla14[[#This Row],[EXISTENCIA]]*Tabla14[[#This Row],[PRECIO UNITARIO]]</f>
        <v>3255</v>
      </c>
    </row>
    <row r="17" spans="1:7" x14ac:dyDescent="0.25">
      <c r="A17" s="75">
        <v>44687</v>
      </c>
      <c r="B17" s="75">
        <v>44687</v>
      </c>
      <c r="C17" s="76">
        <v>465</v>
      </c>
      <c r="D17" s="77" t="s">
        <v>32</v>
      </c>
      <c r="E17" s="78">
        <v>6</v>
      </c>
      <c r="F17" s="79">
        <v>462.56</v>
      </c>
      <c r="G17" s="80">
        <f>+Tabla14[[#This Row],[EXISTENCIA]]*Tabla14[[#This Row],[PRECIO UNITARIO]]</f>
        <v>2775.36</v>
      </c>
    </row>
    <row r="18" spans="1:7" x14ac:dyDescent="0.25">
      <c r="A18" s="75">
        <v>44687</v>
      </c>
      <c r="B18" s="75">
        <v>44687</v>
      </c>
      <c r="C18" s="76">
        <v>344</v>
      </c>
      <c r="D18" s="77" t="s">
        <v>33</v>
      </c>
      <c r="E18" s="78">
        <v>4798</v>
      </c>
      <c r="F18" s="79">
        <v>30</v>
      </c>
      <c r="G18" s="80">
        <f>+Tabla14[[#This Row],[EXISTENCIA]]*Tabla14[[#This Row],[PRECIO UNITARIO]]</f>
        <v>143940</v>
      </c>
    </row>
    <row r="19" spans="1:7" x14ac:dyDescent="0.25">
      <c r="A19" s="75">
        <v>44687</v>
      </c>
      <c r="B19" s="75">
        <v>44687</v>
      </c>
      <c r="C19" s="76">
        <v>511</v>
      </c>
      <c r="D19" s="77" t="s">
        <v>35</v>
      </c>
      <c r="E19" s="78">
        <v>122</v>
      </c>
      <c r="F19" s="79">
        <v>200</v>
      </c>
      <c r="G19" s="80">
        <f>+Tabla14[[#This Row],[EXISTENCIA]]*Tabla14[[#This Row],[PRECIO UNITARIO]]</f>
        <v>24400</v>
      </c>
    </row>
    <row r="20" spans="1:7" x14ac:dyDescent="0.25">
      <c r="A20" s="75">
        <v>44687</v>
      </c>
      <c r="B20" s="75">
        <v>44687</v>
      </c>
      <c r="C20" s="76">
        <v>508</v>
      </c>
      <c r="D20" s="77" t="s">
        <v>479</v>
      </c>
      <c r="E20" s="78">
        <v>32</v>
      </c>
      <c r="F20" s="79">
        <v>40</v>
      </c>
      <c r="G20" s="80">
        <f>+Tabla14[[#This Row],[EXISTENCIA]]*Tabla14[[#This Row],[PRECIO UNITARIO]]</f>
        <v>1280</v>
      </c>
    </row>
    <row r="21" spans="1:7" x14ac:dyDescent="0.25">
      <c r="A21" s="75">
        <v>44687</v>
      </c>
      <c r="B21" s="75">
        <v>44687</v>
      </c>
      <c r="C21" s="76">
        <v>385</v>
      </c>
      <c r="D21" s="77" t="s">
        <v>34</v>
      </c>
      <c r="E21" s="78">
        <v>102</v>
      </c>
      <c r="F21" s="79">
        <v>301.70980392156866</v>
      </c>
      <c r="G21" s="80">
        <f>+Tabla14[[#This Row],[EXISTENCIA]]*Tabla14[[#This Row],[PRECIO UNITARIO]]</f>
        <v>30774.400000000005</v>
      </c>
    </row>
    <row r="22" spans="1:7" s="1" customFormat="1" x14ac:dyDescent="0.25">
      <c r="A22" s="16"/>
      <c r="B22" s="17"/>
      <c r="C22" s="17"/>
      <c r="D22" s="3"/>
      <c r="E22" s="3"/>
      <c r="F22" s="18" t="s">
        <v>362</v>
      </c>
      <c r="G22" s="3">
        <f>SUBTOTAL(109,Tabla14[MONTO TOTAL])</f>
        <v>552050.42000000004</v>
      </c>
    </row>
    <row r="23" spans="1:7" s="1" customFormat="1" x14ac:dyDescent="0.25">
      <c r="A23" s="16"/>
      <c r="B23" s="17"/>
      <c r="C23" s="17"/>
      <c r="D23" s="3"/>
      <c r="E23" s="3"/>
      <c r="F23" s="3"/>
      <c r="G23" s="3"/>
    </row>
    <row r="24" spans="1:7" s="1" customFormat="1" x14ac:dyDescent="0.25">
      <c r="A24" s="16"/>
      <c r="B24" s="17"/>
      <c r="C24" s="17"/>
      <c r="D24" s="3"/>
      <c r="E24" s="3"/>
      <c r="F24" s="3"/>
      <c r="G24" s="3"/>
    </row>
    <row r="25" spans="1:7" s="1" customFormat="1" x14ac:dyDescent="0.25">
      <c r="A25" s="16"/>
      <c r="B25" s="17"/>
      <c r="C25" s="17"/>
      <c r="D25" s="3"/>
      <c r="E25" s="3"/>
      <c r="F25" s="3"/>
      <c r="G25" s="3"/>
    </row>
    <row r="26" spans="1:7" s="1" customFormat="1" x14ac:dyDescent="0.25">
      <c r="A26" s="16"/>
      <c r="B26" s="17"/>
      <c r="C26" s="17"/>
      <c r="D26" s="3"/>
      <c r="E26" s="3"/>
      <c r="F26" s="3"/>
      <c r="G26" s="3"/>
    </row>
    <row r="27" spans="1:7" s="1" customFormat="1" x14ac:dyDescent="0.25">
      <c r="A27" s="16"/>
      <c r="B27" s="16"/>
      <c r="C27" s="16"/>
      <c r="F27" s="2"/>
      <c r="G27" s="2"/>
    </row>
    <row r="28" spans="1:7" s="1" customFormat="1" x14ac:dyDescent="0.25">
      <c r="E28" s="2"/>
      <c r="F28" s="2"/>
    </row>
    <row r="29" spans="1:7" s="19" customFormat="1" x14ac:dyDescent="0.25">
      <c r="A29" s="1"/>
      <c r="B29" s="89" t="s">
        <v>428</v>
      </c>
      <c r="C29" s="89"/>
      <c r="D29" s="4"/>
      <c r="E29" s="89" t="s">
        <v>476</v>
      </c>
      <c r="F29" s="89"/>
      <c r="G29" s="1"/>
    </row>
    <row r="30" spans="1:7" s="1" customFormat="1" ht="45" customHeight="1" x14ac:dyDescent="0.25">
      <c r="A30" s="19"/>
      <c r="B30" s="90" t="s">
        <v>363</v>
      </c>
      <c r="C30" s="90"/>
      <c r="D30" s="41"/>
      <c r="E30" s="91" t="s">
        <v>364</v>
      </c>
      <c r="F30" s="91"/>
      <c r="G30" s="19"/>
    </row>
    <row r="31" spans="1:7" s="81" customFormat="1" x14ac:dyDescent="0.25">
      <c r="A31" s="1"/>
      <c r="B31" s="1"/>
      <c r="C31" s="1"/>
      <c r="D31" s="1"/>
      <c r="E31" s="2"/>
      <c r="F31" s="2"/>
      <c r="G31" s="1"/>
    </row>
    <row r="32" spans="1:7" s="81" customFormat="1" x14ac:dyDescent="0.25">
      <c r="F32" s="82"/>
    </row>
    <row r="33" spans="1:7" x14ac:dyDescent="0.25">
      <c r="A33" s="81"/>
      <c r="B33" s="81"/>
      <c r="C33" s="81"/>
      <c r="D33" s="81"/>
      <c r="E33" s="81"/>
      <c r="F33" s="82"/>
      <c r="G33" s="81"/>
    </row>
  </sheetData>
  <mergeCells count="7">
    <mergeCell ref="B29:C29"/>
    <mergeCell ref="E29:F29"/>
    <mergeCell ref="B30:C30"/>
    <mergeCell ref="E30:F30"/>
    <mergeCell ref="A3:G3"/>
    <mergeCell ref="A4:G4"/>
    <mergeCell ref="A5:G5"/>
  </mergeCells>
  <pageMargins left="0.37" right="0.38" top="0.74803149606299213" bottom="0.74803149606299213" header="0.31496062992125984" footer="0.31496062992125984"/>
  <pageSetup scale="68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showGridLines="0" zoomScale="112" zoomScaleNormal="112" workbookViewId="0">
      <selection activeCell="D26" sqref="D26"/>
    </sheetView>
  </sheetViews>
  <sheetFormatPr baseColWidth="10" defaultColWidth="11" defaultRowHeight="15" x14ac:dyDescent="0.25"/>
  <cols>
    <col min="1" max="1" width="14.85546875" style="6" customWidth="1"/>
    <col min="2" max="2" width="13.85546875" style="6" customWidth="1"/>
    <col min="3" max="3" width="18.7109375" style="6" customWidth="1"/>
    <col min="4" max="4" width="45.85546875" style="6" customWidth="1"/>
    <col min="5" max="5" width="14" style="6" customWidth="1"/>
    <col min="6" max="6" width="12.28515625" style="8" bestFit="1" customWidth="1"/>
    <col min="7" max="7" width="15.42578125" style="6" customWidth="1"/>
    <col min="8" max="16384" width="11" style="6"/>
  </cols>
  <sheetData>
    <row r="3" spans="1:7" s="5" customFormat="1" x14ac:dyDescent="0.25">
      <c r="A3" s="85" t="s">
        <v>365</v>
      </c>
      <c r="B3" s="85"/>
      <c r="C3" s="85"/>
      <c r="D3" s="85"/>
      <c r="E3" s="85"/>
      <c r="F3" s="85"/>
      <c r="G3" s="85"/>
    </row>
    <row r="4" spans="1:7" s="5" customFormat="1" x14ac:dyDescent="0.25">
      <c r="A4" s="85" t="s">
        <v>367</v>
      </c>
      <c r="B4" s="85"/>
      <c r="C4" s="85"/>
      <c r="D4" s="85"/>
      <c r="E4" s="85"/>
      <c r="F4" s="85"/>
      <c r="G4" s="85"/>
    </row>
    <row r="5" spans="1:7" s="5" customFormat="1" x14ac:dyDescent="0.25">
      <c r="A5" s="85" t="s">
        <v>429</v>
      </c>
      <c r="B5" s="85"/>
      <c r="C5" s="85"/>
      <c r="D5" s="85"/>
      <c r="E5" s="85"/>
      <c r="F5" s="85"/>
      <c r="G5" s="85"/>
    </row>
    <row r="6" spans="1:7" x14ac:dyDescent="0.25">
      <c r="G6" s="8"/>
    </row>
    <row r="8" spans="1:7" ht="35.25" customHeight="1" x14ac:dyDescent="0.25">
      <c r="A8" s="9" t="s">
        <v>0</v>
      </c>
      <c r="B8" s="9" t="s">
        <v>361</v>
      </c>
      <c r="C8" s="9" t="s">
        <v>1</v>
      </c>
      <c r="D8" s="9" t="s">
        <v>2</v>
      </c>
      <c r="E8" s="9" t="s">
        <v>3</v>
      </c>
      <c r="F8" s="10" t="s">
        <v>4</v>
      </c>
      <c r="G8" s="10" t="s">
        <v>5</v>
      </c>
    </row>
    <row r="9" spans="1:7" s="33" customFormat="1" x14ac:dyDescent="0.25">
      <c r="A9" s="62">
        <v>44901</v>
      </c>
      <c r="B9" s="62">
        <v>44901</v>
      </c>
      <c r="C9" s="46" t="s">
        <v>6</v>
      </c>
      <c r="D9" s="46" t="s">
        <v>466</v>
      </c>
      <c r="E9" s="43">
        <v>16</v>
      </c>
      <c r="F9" s="14">
        <v>7316</v>
      </c>
      <c r="G9" s="63">
        <f>+Tabla13[[#This Row],[EXISTENCIA]]*Tabla13[[#This Row],[PRECIO UNITARIO]]</f>
        <v>117056</v>
      </c>
    </row>
    <row r="10" spans="1:7" s="33" customFormat="1" x14ac:dyDescent="0.25">
      <c r="A10" s="62">
        <v>44901</v>
      </c>
      <c r="B10" s="62">
        <v>44901</v>
      </c>
      <c r="C10" s="46" t="s">
        <v>7</v>
      </c>
      <c r="D10" s="46" t="s">
        <v>8</v>
      </c>
      <c r="E10" s="43">
        <v>16</v>
      </c>
      <c r="F10" s="14">
        <v>6254</v>
      </c>
      <c r="G10" s="63">
        <f>+Tabla13[[#This Row],[EXISTENCIA]]*Tabla13[[#This Row],[PRECIO UNITARIO]]</f>
        <v>100064</v>
      </c>
    </row>
    <row r="11" spans="1:7" s="33" customFormat="1" x14ac:dyDescent="0.25">
      <c r="A11" s="62">
        <v>44901</v>
      </c>
      <c r="B11" s="62">
        <v>44901</v>
      </c>
      <c r="C11" s="46" t="s">
        <v>9</v>
      </c>
      <c r="D11" s="46" t="s">
        <v>10</v>
      </c>
      <c r="E11" s="43">
        <v>16</v>
      </c>
      <c r="F11" s="14">
        <v>6254</v>
      </c>
      <c r="G11" s="63">
        <f>+Tabla13[[#This Row],[EXISTENCIA]]*Tabla13[[#This Row],[PRECIO UNITARIO]]</f>
        <v>100064</v>
      </c>
    </row>
    <row r="12" spans="1:7" s="33" customFormat="1" x14ac:dyDescent="0.25">
      <c r="A12" s="62">
        <v>44901</v>
      </c>
      <c r="B12" s="62">
        <v>44901</v>
      </c>
      <c r="C12" s="46" t="s">
        <v>11</v>
      </c>
      <c r="D12" s="46" t="s">
        <v>12</v>
      </c>
      <c r="E12" s="43">
        <v>16</v>
      </c>
      <c r="F12" s="14">
        <v>6254</v>
      </c>
      <c r="G12" s="63">
        <f>+Tabla13[[#This Row],[EXISTENCIA]]*Tabla13[[#This Row],[PRECIO UNITARIO]]</f>
        <v>100064</v>
      </c>
    </row>
    <row r="13" spans="1:7" s="33" customFormat="1" x14ac:dyDescent="0.25">
      <c r="A13" s="62">
        <v>44901</v>
      </c>
      <c r="B13" s="62">
        <v>44901</v>
      </c>
      <c r="C13" s="46" t="s">
        <v>13</v>
      </c>
      <c r="D13" s="46" t="s">
        <v>14</v>
      </c>
      <c r="E13" s="43">
        <v>3</v>
      </c>
      <c r="F13" s="14">
        <v>3776</v>
      </c>
      <c r="G13" s="63">
        <f>+Tabla13[[#This Row],[EXISTENCIA]]*Tabla13[[#This Row],[PRECIO UNITARIO]]</f>
        <v>11328</v>
      </c>
    </row>
    <row r="14" spans="1:7" s="33" customFormat="1" x14ac:dyDescent="0.25">
      <c r="A14" s="62">
        <v>44893</v>
      </c>
      <c r="B14" s="62">
        <v>44893</v>
      </c>
      <c r="C14" s="46" t="s">
        <v>15</v>
      </c>
      <c r="D14" s="46" t="s">
        <v>16</v>
      </c>
      <c r="E14" s="43">
        <v>24</v>
      </c>
      <c r="F14" s="14">
        <v>6280.8332</v>
      </c>
      <c r="G14" s="63">
        <f>+Tabla13[[#This Row],[EXISTENCIA]]*Tabla13[[#This Row],[PRECIO UNITARIO]]</f>
        <v>150739.99679999999</v>
      </c>
    </row>
    <row r="15" spans="1:7" s="33" customFormat="1" x14ac:dyDescent="0.25">
      <c r="A15" s="62">
        <v>44893</v>
      </c>
      <c r="B15" s="62">
        <v>44893</v>
      </c>
      <c r="C15" s="46" t="s">
        <v>17</v>
      </c>
      <c r="D15" s="46" t="s">
        <v>18</v>
      </c>
      <c r="E15" s="43">
        <v>15</v>
      </c>
      <c r="F15" s="14">
        <v>6747.8064000000004</v>
      </c>
      <c r="G15" s="63">
        <f>+Tabla13[[#This Row],[EXISTENCIA]]*Tabla13[[#This Row],[PRECIO UNITARIO]]</f>
        <v>101217.09600000001</v>
      </c>
    </row>
    <row r="16" spans="1:7" s="33" customFormat="1" x14ac:dyDescent="0.25">
      <c r="A16" s="62">
        <v>44893</v>
      </c>
      <c r="B16" s="62">
        <v>44893</v>
      </c>
      <c r="C16" s="46" t="s">
        <v>19</v>
      </c>
      <c r="D16" s="46" t="s">
        <v>20</v>
      </c>
      <c r="E16" s="43">
        <v>15</v>
      </c>
      <c r="F16" s="14">
        <v>6747.8064000000004</v>
      </c>
      <c r="G16" s="63">
        <f>+Tabla13[[#This Row],[EXISTENCIA]]*Tabla13[[#This Row],[PRECIO UNITARIO]]</f>
        <v>101217.09600000001</v>
      </c>
    </row>
    <row r="17" spans="1:7" s="33" customFormat="1" x14ac:dyDescent="0.25">
      <c r="A17" s="62">
        <v>44893</v>
      </c>
      <c r="B17" s="62">
        <v>44893</v>
      </c>
      <c r="C17" s="46" t="s">
        <v>21</v>
      </c>
      <c r="D17" s="46" t="s">
        <v>22</v>
      </c>
      <c r="E17" s="43">
        <v>15</v>
      </c>
      <c r="F17" s="14">
        <v>6747.8064000000004</v>
      </c>
      <c r="G17" s="63">
        <f>+Tabla13[[#This Row],[EXISTENCIA]]*Tabla13[[#This Row],[PRECIO UNITARIO]]</f>
        <v>101217.09600000001</v>
      </c>
    </row>
    <row r="18" spans="1:7" s="33" customFormat="1" x14ac:dyDescent="0.25">
      <c r="A18" s="62">
        <v>44893</v>
      </c>
      <c r="B18" s="62">
        <v>44893</v>
      </c>
      <c r="C18" s="46" t="s">
        <v>23</v>
      </c>
      <c r="D18" s="46" t="s">
        <v>24</v>
      </c>
      <c r="E18" s="43">
        <v>11</v>
      </c>
      <c r="F18" s="14">
        <v>7028.5756000000001</v>
      </c>
      <c r="G18" s="63">
        <f>+Tabla13[[#This Row],[EXISTENCIA]]*Tabla13[[#This Row],[PRECIO UNITARIO]]</f>
        <v>77314.331600000005</v>
      </c>
    </row>
    <row r="19" spans="1:7" s="33" customFormat="1" x14ac:dyDescent="0.25">
      <c r="A19" s="62">
        <v>44893</v>
      </c>
      <c r="B19" s="62">
        <v>44893</v>
      </c>
      <c r="C19" s="46" t="s">
        <v>25</v>
      </c>
      <c r="D19" s="46" t="s">
        <v>467</v>
      </c>
      <c r="E19" s="43">
        <v>15</v>
      </c>
      <c r="F19" s="14">
        <v>5224.6977999999999</v>
      </c>
      <c r="G19" s="63">
        <f>+Tabla13[[#This Row],[EXISTENCIA]]*Tabla13[[#This Row],[PRECIO UNITARIO]]</f>
        <v>78370.467000000004</v>
      </c>
    </row>
    <row r="20" spans="1:7" s="28" customFormat="1" x14ac:dyDescent="0.25">
      <c r="A20" s="24"/>
      <c r="B20" s="25"/>
      <c r="C20" s="25"/>
      <c r="D20" s="26"/>
      <c r="E20" s="26"/>
      <c r="F20" s="27" t="s">
        <v>362</v>
      </c>
      <c r="G20" s="26">
        <f>SUBTOTAL(109,Tabla13[MONTO TOTAL])</f>
        <v>1038652.0834000001</v>
      </c>
    </row>
    <row r="21" spans="1:7" s="28" customFormat="1" x14ac:dyDescent="0.25">
      <c r="A21" s="24"/>
      <c r="B21" s="25"/>
      <c r="C21" s="25"/>
      <c r="D21" s="26"/>
      <c r="E21" s="26"/>
      <c r="F21" s="26"/>
      <c r="G21" s="26"/>
    </row>
    <row r="22" spans="1:7" s="28" customFormat="1" x14ac:dyDescent="0.25">
      <c r="A22" s="24"/>
      <c r="B22" s="25"/>
      <c r="C22" s="25"/>
      <c r="D22" s="26"/>
      <c r="E22" s="26"/>
      <c r="F22" s="26"/>
      <c r="G22" s="26"/>
    </row>
    <row r="23" spans="1:7" s="28" customFormat="1" x14ac:dyDescent="0.25">
      <c r="A23" s="24"/>
      <c r="B23" s="25"/>
      <c r="C23" s="25"/>
      <c r="D23" s="26"/>
      <c r="E23" s="26"/>
      <c r="F23" s="26"/>
      <c r="G23" s="26"/>
    </row>
    <row r="24" spans="1:7" s="28" customFormat="1" x14ac:dyDescent="0.25">
      <c r="A24" s="24"/>
      <c r="B24" s="25"/>
      <c r="C24" s="25"/>
      <c r="D24" s="26"/>
      <c r="E24" s="26"/>
      <c r="F24" s="26"/>
      <c r="G24" s="26"/>
    </row>
    <row r="25" spans="1:7" s="28" customFormat="1" x14ac:dyDescent="0.25">
      <c r="A25" s="24"/>
      <c r="B25" s="24"/>
      <c r="C25" s="24"/>
      <c r="F25" s="29"/>
      <c r="G25" s="29"/>
    </row>
    <row r="26" spans="1:7" s="28" customFormat="1" x14ac:dyDescent="0.25">
      <c r="E26" s="29"/>
      <c r="F26" s="29"/>
    </row>
    <row r="27" spans="1:7" s="28" customFormat="1" x14ac:dyDescent="0.25">
      <c r="B27" s="86" t="s">
        <v>428</v>
      </c>
      <c r="C27" s="86"/>
      <c r="D27" s="30"/>
      <c r="E27" s="86" t="s">
        <v>468</v>
      </c>
      <c r="F27" s="86"/>
    </row>
    <row r="28" spans="1:7" s="28" customFormat="1" ht="34.5" customHeight="1" x14ac:dyDescent="0.25">
      <c r="A28" s="31"/>
      <c r="B28" s="87" t="s">
        <v>363</v>
      </c>
      <c r="C28" s="87"/>
      <c r="D28" s="32"/>
      <c r="E28" s="85" t="s">
        <v>364</v>
      </c>
      <c r="F28" s="85"/>
    </row>
    <row r="29" spans="1:7" s="28" customFormat="1" x14ac:dyDescent="0.25">
      <c r="E29" s="29"/>
      <c r="F29" s="29"/>
    </row>
  </sheetData>
  <mergeCells count="7">
    <mergeCell ref="B27:C27"/>
    <mergeCell ref="E27:F27"/>
    <mergeCell ref="B28:C28"/>
    <mergeCell ref="E28:F28"/>
    <mergeCell ref="A3:G3"/>
    <mergeCell ref="A4:G4"/>
    <mergeCell ref="A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L169"/>
  <sheetViews>
    <sheetView showGridLines="0" topLeftCell="A94" workbookViewId="0">
      <selection activeCell="G113" sqref="E113:G113"/>
    </sheetView>
  </sheetViews>
  <sheetFormatPr baseColWidth="10" defaultColWidth="11" defaultRowHeight="15" x14ac:dyDescent="0.25"/>
  <cols>
    <col min="1" max="1" width="14.7109375" style="6" customWidth="1"/>
    <col min="2" max="2" width="14.140625" style="6" customWidth="1"/>
    <col min="3" max="3" width="15.28515625" style="6" customWidth="1"/>
    <col min="4" max="4" width="34.7109375" style="6" customWidth="1"/>
    <col min="5" max="5" width="12.140625" style="6" customWidth="1"/>
    <col min="6" max="6" width="13.42578125" style="7" customWidth="1"/>
    <col min="7" max="7" width="16.85546875" style="8" bestFit="1" customWidth="1"/>
    <col min="8" max="16384" width="11" style="6"/>
  </cols>
  <sheetData>
    <row r="3" spans="1:142" s="5" customFormat="1" x14ac:dyDescent="0.25">
      <c r="A3" s="85" t="s">
        <v>365</v>
      </c>
      <c r="B3" s="85"/>
      <c r="C3" s="85"/>
      <c r="D3" s="85"/>
      <c r="E3" s="85"/>
      <c r="F3" s="85"/>
      <c r="G3" s="85"/>
    </row>
    <row r="4" spans="1:142" s="5" customFormat="1" x14ac:dyDescent="0.25">
      <c r="A4" s="85" t="s">
        <v>370</v>
      </c>
      <c r="B4" s="85"/>
      <c r="C4" s="85"/>
      <c r="D4" s="85"/>
      <c r="E4" s="85"/>
      <c r="F4" s="85"/>
      <c r="G4" s="85"/>
    </row>
    <row r="5" spans="1:142" s="5" customFormat="1" x14ac:dyDescent="0.25">
      <c r="A5" s="85" t="s">
        <v>429</v>
      </c>
      <c r="B5" s="85"/>
      <c r="C5" s="85"/>
      <c r="D5" s="85"/>
      <c r="E5" s="85"/>
      <c r="F5" s="85"/>
      <c r="G5" s="85"/>
    </row>
    <row r="8" spans="1:142" ht="45" x14ac:dyDescent="0.25">
      <c r="A8" s="47" t="s">
        <v>0</v>
      </c>
      <c r="B8" s="48" t="s">
        <v>361</v>
      </c>
      <c r="C8" s="49" t="s">
        <v>1</v>
      </c>
      <c r="D8" s="47" t="s">
        <v>2</v>
      </c>
      <c r="E8" s="9" t="s">
        <v>3</v>
      </c>
      <c r="F8" s="10" t="s">
        <v>4</v>
      </c>
      <c r="G8" s="10" t="s">
        <v>5</v>
      </c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</row>
    <row r="9" spans="1:142" s="15" customFormat="1" x14ac:dyDescent="0.25">
      <c r="A9" s="12">
        <v>44910</v>
      </c>
      <c r="B9" s="12">
        <v>44910</v>
      </c>
      <c r="C9" s="45">
        <v>291</v>
      </c>
      <c r="D9" s="46" t="s">
        <v>77</v>
      </c>
      <c r="E9" s="43">
        <v>8</v>
      </c>
      <c r="F9" s="13">
        <f>+Tabla5[[#This Row],[MONTO TOTAL]]/Tabla5[[#This Row],[EXISTENCIA]]</f>
        <v>236</v>
      </c>
      <c r="G9" s="14">
        <v>1888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</row>
    <row r="10" spans="1:142" s="15" customFormat="1" x14ac:dyDescent="0.25">
      <c r="A10" s="12">
        <v>44910</v>
      </c>
      <c r="B10" s="12">
        <v>44910</v>
      </c>
      <c r="C10" s="45">
        <v>290</v>
      </c>
      <c r="D10" s="46" t="s">
        <v>76</v>
      </c>
      <c r="E10" s="43">
        <v>40</v>
      </c>
      <c r="F10" s="13">
        <f>+Tabla5[[#This Row],[MONTO TOTAL]]/Tabla5[[#This Row],[EXISTENCIA]]</f>
        <v>235.94099999999997</v>
      </c>
      <c r="G10" s="14">
        <v>9437.64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</row>
    <row r="11" spans="1:142" s="15" customFormat="1" x14ac:dyDescent="0.25">
      <c r="A11" s="12">
        <v>44910</v>
      </c>
      <c r="B11" s="12">
        <v>44910</v>
      </c>
      <c r="C11" s="45">
        <v>293</v>
      </c>
      <c r="D11" s="46" t="s">
        <v>78</v>
      </c>
      <c r="E11" s="43">
        <v>20</v>
      </c>
      <c r="F11" s="13">
        <f>+Tabla5[[#This Row],[MONTO TOTAL]]/Tabla5[[#This Row],[EXISTENCIA]]</f>
        <v>100.3</v>
      </c>
      <c r="G11" s="14">
        <v>2006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</row>
    <row r="12" spans="1:142" s="15" customFormat="1" x14ac:dyDescent="0.25">
      <c r="A12" s="12">
        <v>44687</v>
      </c>
      <c r="B12" s="12">
        <v>44687</v>
      </c>
      <c r="C12" s="45">
        <v>373</v>
      </c>
      <c r="D12" s="46" t="s">
        <v>111</v>
      </c>
      <c r="E12" s="43">
        <v>40</v>
      </c>
      <c r="F12" s="13">
        <f>+Tabla5[[#This Row],[MONTO TOTAL]]/Tabla5[[#This Row],[EXISTENCIA]]</f>
        <v>466.1</v>
      </c>
      <c r="G12" s="14">
        <v>18644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</row>
    <row r="13" spans="1:142" s="15" customFormat="1" x14ac:dyDescent="0.25">
      <c r="A13" s="12">
        <v>44687</v>
      </c>
      <c r="B13" s="12">
        <v>44687</v>
      </c>
      <c r="C13" s="45">
        <v>296</v>
      </c>
      <c r="D13" s="46" t="s">
        <v>80</v>
      </c>
      <c r="E13" s="43">
        <v>1</v>
      </c>
      <c r="F13" s="13">
        <f>+Tabla5[[#This Row],[MONTO TOTAL]]/Tabla5[[#This Row],[EXISTENCIA]]</f>
        <v>340</v>
      </c>
      <c r="G13" s="14">
        <v>340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</row>
    <row r="14" spans="1:142" s="11" customFormat="1" x14ac:dyDescent="0.25">
      <c r="A14" s="12">
        <v>44363</v>
      </c>
      <c r="B14" s="12">
        <v>44363</v>
      </c>
      <c r="C14" s="45">
        <v>297</v>
      </c>
      <c r="D14" s="46" t="s">
        <v>81</v>
      </c>
      <c r="E14" s="43">
        <v>2</v>
      </c>
      <c r="F14" s="13">
        <f>+Tabla5[[#This Row],[MONTO TOTAL]]/Tabla5[[#This Row],[EXISTENCIA]]</f>
        <v>456</v>
      </c>
      <c r="G14" s="14">
        <v>912</v>
      </c>
    </row>
    <row r="15" spans="1:142" s="15" customFormat="1" x14ac:dyDescent="0.25">
      <c r="A15" s="12">
        <v>44910</v>
      </c>
      <c r="B15" s="12">
        <v>44910</v>
      </c>
      <c r="C15" s="45">
        <v>299</v>
      </c>
      <c r="D15" s="46" t="s">
        <v>82</v>
      </c>
      <c r="E15" s="43">
        <v>8</v>
      </c>
      <c r="F15" s="13">
        <f>+Tabla5[[#This Row],[MONTO TOTAL]]/Tabla5[[#This Row],[EXISTENCIA]]</f>
        <v>100.3</v>
      </c>
      <c r="G15" s="14">
        <v>802.4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</row>
    <row r="16" spans="1:142" s="15" customFormat="1" x14ac:dyDescent="0.25">
      <c r="A16" s="12">
        <v>44910</v>
      </c>
      <c r="B16" s="12">
        <v>44910</v>
      </c>
      <c r="C16" s="45" t="s">
        <v>357</v>
      </c>
      <c r="D16" s="46" t="s">
        <v>431</v>
      </c>
      <c r="E16" s="43">
        <v>12</v>
      </c>
      <c r="F16" s="13">
        <f>+Tabla5[[#This Row],[MONTO TOTAL]]/Tabla5[[#This Row],[EXISTENCIA]]</f>
        <v>330.40000000000003</v>
      </c>
      <c r="G16" s="14">
        <v>3964.8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</row>
    <row r="17" spans="1:142" s="15" customFormat="1" x14ac:dyDescent="0.25">
      <c r="A17" s="12">
        <v>44910</v>
      </c>
      <c r="B17" s="12">
        <v>44910</v>
      </c>
      <c r="C17" s="45">
        <v>285</v>
      </c>
      <c r="D17" s="46" t="s">
        <v>75</v>
      </c>
      <c r="E17" s="43">
        <v>110</v>
      </c>
      <c r="F17" s="13">
        <f>+Tabla5[[#This Row],[MONTO TOTAL]]/Tabla5[[#This Row],[EXISTENCIA]]</f>
        <v>371.7</v>
      </c>
      <c r="G17" s="14">
        <v>40887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</row>
    <row r="18" spans="1:142" s="15" customFormat="1" x14ac:dyDescent="0.25">
      <c r="A18" s="12">
        <v>44910</v>
      </c>
      <c r="B18" s="12">
        <v>44910</v>
      </c>
      <c r="C18" s="45" t="s">
        <v>356</v>
      </c>
      <c r="D18" s="46" t="s">
        <v>432</v>
      </c>
      <c r="E18" s="43">
        <v>35</v>
      </c>
      <c r="F18" s="13">
        <f>+Tabla5[[#This Row],[MONTO TOTAL]]/Tabla5[[#This Row],[EXISTENCIA]]</f>
        <v>324.5</v>
      </c>
      <c r="G18" s="14">
        <v>11357.5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</row>
    <row r="19" spans="1:142" s="15" customFormat="1" x14ac:dyDescent="0.25">
      <c r="A19" s="12">
        <v>44910</v>
      </c>
      <c r="B19" s="12">
        <v>44910</v>
      </c>
      <c r="C19" s="45">
        <v>287</v>
      </c>
      <c r="D19" s="46" t="s">
        <v>149</v>
      </c>
      <c r="E19" s="43">
        <v>285</v>
      </c>
      <c r="F19" s="13">
        <f>+Tabla5[[#This Row],[MONTO TOTAL]]/Tabla5[[#This Row],[EXISTENCIA]]</f>
        <v>324.5</v>
      </c>
      <c r="G19" s="14">
        <v>92482.5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</row>
    <row r="20" spans="1:142" x14ac:dyDescent="0.25">
      <c r="A20" s="12">
        <v>44910</v>
      </c>
      <c r="B20" s="12">
        <v>44910</v>
      </c>
      <c r="C20" s="45">
        <v>300</v>
      </c>
      <c r="D20" s="46" t="s">
        <v>83</v>
      </c>
      <c r="E20" s="43">
        <v>1</v>
      </c>
      <c r="F20" s="13">
        <f>+Tabla5[[#This Row],[MONTO TOTAL]]/Tabla5[[#This Row],[EXISTENCIA]]</f>
        <v>535</v>
      </c>
      <c r="G20" s="14">
        <v>535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</row>
    <row r="21" spans="1:142" x14ac:dyDescent="0.25">
      <c r="A21" s="12">
        <v>44910</v>
      </c>
      <c r="B21" s="12">
        <v>44910</v>
      </c>
      <c r="C21" s="45">
        <v>301</v>
      </c>
      <c r="D21" s="46" t="s">
        <v>84</v>
      </c>
      <c r="E21" s="43">
        <v>4</v>
      </c>
      <c r="F21" s="13">
        <f>+Tabla5[[#This Row],[MONTO TOTAL]]/Tabla5[[#This Row],[EXISTENCIA]]</f>
        <v>535</v>
      </c>
      <c r="G21" s="14">
        <v>2140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</row>
    <row r="22" spans="1:142" x14ac:dyDescent="0.25">
      <c r="A22" s="12">
        <v>44712</v>
      </c>
      <c r="B22" s="12">
        <v>44712</v>
      </c>
      <c r="C22" s="45">
        <v>302</v>
      </c>
      <c r="D22" s="46" t="s">
        <v>85</v>
      </c>
      <c r="E22" s="43">
        <v>6</v>
      </c>
      <c r="F22" s="13">
        <f>+Tabla5[[#This Row],[MONTO TOTAL]]/Tabla5[[#This Row],[EXISTENCIA]]</f>
        <v>535</v>
      </c>
      <c r="G22" s="14">
        <v>3210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</row>
    <row r="23" spans="1:142" s="15" customFormat="1" ht="15" customHeight="1" x14ac:dyDescent="0.25">
      <c r="A23" s="12">
        <v>44910</v>
      </c>
      <c r="B23" s="12">
        <v>44910</v>
      </c>
      <c r="C23" s="45">
        <v>295</v>
      </c>
      <c r="D23" s="46" t="s">
        <v>79</v>
      </c>
      <c r="E23" s="43">
        <v>62</v>
      </c>
      <c r="F23" s="13">
        <f>+Tabla5[[#This Row],[MONTO TOTAL]]/Tabla5[[#This Row],[EXISTENCIA]]</f>
        <v>35.21</v>
      </c>
      <c r="G23" s="14">
        <v>2183.02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</row>
    <row r="24" spans="1:142" s="15" customFormat="1" x14ac:dyDescent="0.25">
      <c r="A24" s="12">
        <v>44910</v>
      </c>
      <c r="B24" s="12">
        <v>44910</v>
      </c>
      <c r="C24" s="45">
        <v>305</v>
      </c>
      <c r="D24" s="46" t="s">
        <v>433</v>
      </c>
      <c r="E24" s="43">
        <v>28</v>
      </c>
      <c r="F24" s="13">
        <f>+Tabla5[[#This Row],[MONTO TOTAL]]/Tabla5[[#This Row],[EXISTENCIA]]</f>
        <v>5.6599999999999993</v>
      </c>
      <c r="G24" s="14">
        <v>158.47999999999999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</row>
    <row r="25" spans="1:142" s="15" customFormat="1" x14ac:dyDescent="0.25">
      <c r="A25" s="12">
        <v>44715</v>
      </c>
      <c r="B25" s="12">
        <v>44715</v>
      </c>
      <c r="C25" s="45">
        <v>307</v>
      </c>
      <c r="D25" s="46" t="s">
        <v>88</v>
      </c>
      <c r="E25" s="43">
        <v>9</v>
      </c>
      <c r="F25" s="13">
        <f>+Tabla5[[#This Row],[MONTO TOTAL]]/Tabla5[[#This Row],[EXISTENCIA]]</f>
        <v>135.98320000000001</v>
      </c>
      <c r="G25" s="14">
        <v>1223.8488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</row>
    <row r="26" spans="1:142" s="15" customFormat="1" x14ac:dyDescent="0.25">
      <c r="A26" s="12">
        <v>44715</v>
      </c>
      <c r="B26" s="12">
        <v>44715</v>
      </c>
      <c r="C26" s="45">
        <v>309</v>
      </c>
      <c r="D26" s="46" t="s">
        <v>89</v>
      </c>
      <c r="E26" s="43">
        <v>45</v>
      </c>
      <c r="F26" s="13">
        <f>+Tabla5[[#This Row],[MONTO TOTAL]]/Tabla5[[#This Row],[EXISTENCIA]]</f>
        <v>61.36</v>
      </c>
      <c r="G26" s="14">
        <v>2761.2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</row>
    <row r="27" spans="1:142" x14ac:dyDescent="0.25">
      <c r="A27" s="12">
        <v>44910</v>
      </c>
      <c r="B27" s="12">
        <v>44910</v>
      </c>
      <c r="C27" s="45">
        <v>310</v>
      </c>
      <c r="D27" s="46" t="s">
        <v>90</v>
      </c>
      <c r="E27" s="43">
        <v>13</v>
      </c>
      <c r="F27" s="13">
        <f>+Tabla5[[#This Row],[MONTO TOTAL]]/Tabla5[[#This Row],[EXISTENCIA]]</f>
        <v>334.95000000000005</v>
      </c>
      <c r="G27" s="14">
        <v>4354.3500000000004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</row>
    <row r="28" spans="1:142" x14ac:dyDescent="0.25">
      <c r="A28" s="12">
        <v>44712</v>
      </c>
      <c r="B28" s="12">
        <v>44712</v>
      </c>
      <c r="C28" s="45">
        <v>453</v>
      </c>
      <c r="D28" s="46" t="s">
        <v>434</v>
      </c>
      <c r="E28" s="43">
        <v>20</v>
      </c>
      <c r="F28" s="13">
        <f>+Tabla5[[#This Row],[MONTO TOTAL]]/Tabla5[[#This Row],[EXISTENCIA]]</f>
        <v>256.38</v>
      </c>
      <c r="G28" s="14">
        <v>5127.6000000000004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</row>
    <row r="29" spans="1:142" x14ac:dyDescent="0.25">
      <c r="A29" s="12">
        <v>44712</v>
      </c>
      <c r="B29" s="12">
        <v>44712</v>
      </c>
      <c r="C29" s="45">
        <v>313</v>
      </c>
      <c r="D29" s="46" t="s">
        <v>435</v>
      </c>
      <c r="E29" s="43">
        <v>25</v>
      </c>
      <c r="F29" s="13">
        <f>+Tabla5[[#This Row],[MONTO TOTAL]]/Tabla5[[#This Row],[EXISTENCIA]]</f>
        <v>106.2</v>
      </c>
      <c r="G29" s="14">
        <v>2655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</row>
    <row r="30" spans="1:142" s="15" customFormat="1" x14ac:dyDescent="0.25">
      <c r="A30" s="12">
        <v>44712</v>
      </c>
      <c r="B30" s="12">
        <v>44712</v>
      </c>
      <c r="C30" s="45">
        <v>409</v>
      </c>
      <c r="D30" s="46" t="s">
        <v>119</v>
      </c>
      <c r="E30" s="43">
        <v>20</v>
      </c>
      <c r="F30" s="13">
        <f>+Tabla5[[#This Row],[MONTO TOTAL]]/Tabla5[[#This Row],[EXISTENCIA]]</f>
        <v>18.759999999999998</v>
      </c>
      <c r="G30" s="14">
        <v>375.2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</row>
    <row r="31" spans="1:142" s="15" customFormat="1" x14ac:dyDescent="0.25">
      <c r="A31" s="12">
        <v>44712</v>
      </c>
      <c r="B31" s="12">
        <v>44712</v>
      </c>
      <c r="C31" s="45">
        <v>374</v>
      </c>
      <c r="D31" s="46" t="s">
        <v>112</v>
      </c>
      <c r="E31" s="43">
        <v>19</v>
      </c>
      <c r="F31" s="13">
        <f>+Tabla5[[#This Row],[MONTO TOTAL]]/Tabla5[[#This Row],[EXISTENCIA]]</f>
        <v>214.76</v>
      </c>
      <c r="G31" s="14">
        <v>4080.44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</row>
    <row r="32" spans="1:142" x14ac:dyDescent="0.25">
      <c r="A32" s="12">
        <v>44712</v>
      </c>
      <c r="B32" s="12">
        <v>44712</v>
      </c>
      <c r="C32" s="45">
        <v>314</v>
      </c>
      <c r="D32" s="46" t="s">
        <v>91</v>
      </c>
      <c r="E32" s="43">
        <v>30</v>
      </c>
      <c r="F32" s="13">
        <f>+Tabla5[[#This Row],[MONTO TOTAL]]/Tabla5[[#This Row],[EXISTENCIA]]</f>
        <v>214.76000000000002</v>
      </c>
      <c r="G32" s="14">
        <v>6442.8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</row>
    <row r="33" spans="1:142" x14ac:dyDescent="0.25">
      <c r="A33" s="12">
        <v>44712</v>
      </c>
      <c r="B33" s="12">
        <v>44712</v>
      </c>
      <c r="C33" s="45">
        <v>340</v>
      </c>
      <c r="D33" s="46" t="s">
        <v>102</v>
      </c>
      <c r="E33" s="43">
        <v>66</v>
      </c>
      <c r="F33" s="13">
        <f>+Tabla5[[#This Row],[MONTO TOTAL]]/Tabla5[[#This Row],[EXISTENCIA]]</f>
        <v>448.40000000000003</v>
      </c>
      <c r="G33" s="14">
        <v>29594.400000000001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</row>
    <row r="34" spans="1:142" s="15" customFormat="1" x14ac:dyDescent="0.25">
      <c r="A34" s="12">
        <v>44713</v>
      </c>
      <c r="B34" s="12">
        <v>44713</v>
      </c>
      <c r="C34" s="45">
        <v>315</v>
      </c>
      <c r="D34" s="46" t="s">
        <v>92</v>
      </c>
      <c r="E34" s="43">
        <v>43</v>
      </c>
      <c r="F34" s="13">
        <f>+Tabla5[[#This Row],[MONTO TOTAL]]/Tabla5[[#This Row],[EXISTENCIA]]</f>
        <v>94.399999999999991</v>
      </c>
      <c r="G34" s="14">
        <v>4059.2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</row>
    <row r="35" spans="1:142" s="15" customFormat="1" x14ac:dyDescent="0.25">
      <c r="A35" s="12">
        <v>44718</v>
      </c>
      <c r="B35" s="12">
        <v>44718</v>
      </c>
      <c r="C35" s="45">
        <v>316</v>
      </c>
      <c r="D35" s="46" t="s">
        <v>93</v>
      </c>
      <c r="E35" s="43">
        <v>6</v>
      </c>
      <c r="F35" s="13">
        <f>+Tabla5[[#This Row],[MONTO TOTAL]]/Tabla5[[#This Row],[EXISTENCIA]]</f>
        <v>1073.8</v>
      </c>
      <c r="G35" s="14">
        <v>6442.8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</row>
    <row r="36" spans="1:142" s="15" customFormat="1" x14ac:dyDescent="0.25">
      <c r="A36" s="12">
        <v>44715</v>
      </c>
      <c r="B36" s="12">
        <v>44715</v>
      </c>
      <c r="C36" s="45" t="s">
        <v>133</v>
      </c>
      <c r="D36" s="46" t="s">
        <v>134</v>
      </c>
      <c r="E36" s="43">
        <v>6</v>
      </c>
      <c r="F36" s="13">
        <f>+Tabla5[[#This Row],[MONTO TOTAL]]/Tabla5[[#This Row],[EXISTENCIA]]</f>
        <v>165.20000000000002</v>
      </c>
      <c r="G36" s="14">
        <v>991.2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</row>
    <row r="37" spans="1:142" s="15" customFormat="1" x14ac:dyDescent="0.25">
      <c r="A37" s="12">
        <v>44910</v>
      </c>
      <c r="B37" s="12">
        <v>44910</v>
      </c>
      <c r="C37" s="45">
        <v>317</v>
      </c>
      <c r="D37" s="46" t="s">
        <v>436</v>
      </c>
      <c r="E37" s="43">
        <v>7</v>
      </c>
      <c r="F37" s="13">
        <f>+Tabla5[[#This Row],[MONTO TOTAL]]/Tabla5[[#This Row],[EXISTENCIA]]</f>
        <v>53.1</v>
      </c>
      <c r="G37" s="14">
        <v>371.7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</row>
    <row r="38" spans="1:142" s="15" customFormat="1" x14ac:dyDescent="0.25">
      <c r="A38" s="12">
        <v>44910</v>
      </c>
      <c r="B38" s="12">
        <v>44910</v>
      </c>
      <c r="C38" s="45" t="s">
        <v>437</v>
      </c>
      <c r="D38" s="46" t="s">
        <v>438</v>
      </c>
      <c r="E38" s="43">
        <v>15</v>
      </c>
      <c r="F38" s="13">
        <f>+Tabla5[[#This Row],[MONTO TOTAL]]/Tabla5[[#This Row],[EXISTENCIA]]</f>
        <v>820.1</v>
      </c>
      <c r="G38" s="14">
        <v>12301.5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</row>
    <row r="39" spans="1:142" s="15" customFormat="1" x14ac:dyDescent="0.25">
      <c r="A39" s="12">
        <v>44910</v>
      </c>
      <c r="B39" s="12">
        <v>44910</v>
      </c>
      <c r="C39" s="45">
        <v>318</v>
      </c>
      <c r="D39" s="46" t="s">
        <v>94</v>
      </c>
      <c r="E39" s="43">
        <v>25</v>
      </c>
      <c r="F39" s="13">
        <f>+Tabla5[[#This Row],[MONTO TOTAL]]/Tabla5[[#This Row],[EXISTENCIA]]</f>
        <v>129.80000000000001</v>
      </c>
      <c r="G39" s="14">
        <v>3245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</row>
    <row r="40" spans="1:142" s="15" customFormat="1" x14ac:dyDescent="0.25">
      <c r="A40" s="12">
        <v>44910</v>
      </c>
      <c r="B40" s="12">
        <v>44910</v>
      </c>
      <c r="C40" s="45">
        <v>319</v>
      </c>
      <c r="D40" s="46" t="s">
        <v>95</v>
      </c>
      <c r="E40" s="43">
        <v>20</v>
      </c>
      <c r="F40" s="13">
        <f>+Tabla5[[#This Row],[MONTO TOTAL]]/Tabla5[[#This Row],[EXISTENCIA]]</f>
        <v>92.039999999999992</v>
      </c>
      <c r="G40" s="14">
        <v>1840.8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</row>
    <row r="41" spans="1:142" x14ac:dyDescent="0.25">
      <c r="A41" s="12">
        <v>44910</v>
      </c>
      <c r="B41" s="12">
        <v>44910</v>
      </c>
      <c r="C41" s="45">
        <v>303</v>
      </c>
      <c r="D41" s="46" t="s">
        <v>86</v>
      </c>
      <c r="E41" s="43">
        <v>73</v>
      </c>
      <c r="F41" s="13">
        <f>+Tabla5[[#This Row],[MONTO TOTAL]]/Tabla5[[#This Row],[EXISTENCIA]]</f>
        <v>12.39</v>
      </c>
      <c r="G41" s="14">
        <v>904.47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</row>
    <row r="42" spans="1:142" ht="15" customHeight="1" x14ac:dyDescent="0.25">
      <c r="A42" s="12">
        <v>44910</v>
      </c>
      <c r="B42" s="12">
        <v>44910</v>
      </c>
      <c r="C42" s="45">
        <v>304</v>
      </c>
      <c r="D42" s="46" t="s">
        <v>87</v>
      </c>
      <c r="E42" s="43">
        <v>70</v>
      </c>
      <c r="F42" s="13">
        <f>+Tabla5[[#This Row],[MONTO TOTAL]]/Tabla5[[#This Row],[EXISTENCIA]]</f>
        <v>21.24</v>
      </c>
      <c r="G42" s="14">
        <v>1486.8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</row>
    <row r="43" spans="1:142" ht="15" customHeight="1" x14ac:dyDescent="0.25">
      <c r="A43" s="12">
        <v>44910</v>
      </c>
      <c r="B43" s="12">
        <v>44910</v>
      </c>
      <c r="C43" s="45">
        <v>452</v>
      </c>
      <c r="D43" s="46" t="s">
        <v>122</v>
      </c>
      <c r="E43" s="43">
        <v>24</v>
      </c>
      <c r="F43" s="13">
        <f>+Tabla5[[#This Row],[MONTO TOTAL]]/Tabla5[[#This Row],[EXISTENCIA]]</f>
        <v>262.55</v>
      </c>
      <c r="G43" s="14">
        <v>6301.2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</row>
    <row r="44" spans="1:142" x14ac:dyDescent="0.25">
      <c r="A44" s="12">
        <v>44910</v>
      </c>
      <c r="B44" s="12">
        <v>44910</v>
      </c>
      <c r="C44" s="45" t="s">
        <v>439</v>
      </c>
      <c r="D44" s="46" t="s">
        <v>440</v>
      </c>
      <c r="E44" s="43">
        <v>9</v>
      </c>
      <c r="F44" s="13">
        <f>+Tabla5[[#This Row],[MONTO TOTAL]]/Tabla5[[#This Row],[EXISTENCIA]]</f>
        <v>41.3</v>
      </c>
      <c r="G44" s="14">
        <v>371.7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</row>
    <row r="45" spans="1:142" s="15" customFormat="1" x14ac:dyDescent="0.25">
      <c r="A45" s="12">
        <v>44910</v>
      </c>
      <c r="B45" s="12">
        <v>44910</v>
      </c>
      <c r="C45" s="45">
        <v>322</v>
      </c>
      <c r="D45" s="46" t="s">
        <v>97</v>
      </c>
      <c r="E45" s="43">
        <v>15</v>
      </c>
      <c r="F45" s="13">
        <f>+Tabla5[[#This Row],[MONTO TOTAL]]/Tabla5[[#This Row],[EXISTENCIA]]</f>
        <v>356.04533333333336</v>
      </c>
      <c r="G45" s="14">
        <v>5340.68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</row>
    <row r="46" spans="1:142" x14ac:dyDescent="0.25">
      <c r="A46" s="12">
        <v>44910</v>
      </c>
      <c r="B46" s="12">
        <v>44910</v>
      </c>
      <c r="C46" s="45">
        <v>323</v>
      </c>
      <c r="D46" s="46" t="s">
        <v>98</v>
      </c>
      <c r="E46" s="43">
        <v>49</v>
      </c>
      <c r="F46" s="13">
        <f>+Tabla5[[#This Row],[MONTO TOTAL]]/Tabla5[[#This Row],[EXISTENCIA]]</f>
        <v>105.76653061224491</v>
      </c>
      <c r="G46" s="14">
        <v>5182.5600000000004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</row>
    <row r="47" spans="1:142" x14ac:dyDescent="0.25">
      <c r="A47" s="12">
        <v>44715</v>
      </c>
      <c r="B47" s="12">
        <v>44715</v>
      </c>
      <c r="C47" s="45">
        <v>321</v>
      </c>
      <c r="D47" s="46" t="s">
        <v>96</v>
      </c>
      <c r="E47" s="43">
        <v>25</v>
      </c>
      <c r="F47" s="13">
        <f>+Tabla5[[#This Row],[MONTO TOTAL]]/Tabla5[[#This Row],[EXISTENCIA]]</f>
        <v>480.8972</v>
      </c>
      <c r="G47" s="14">
        <v>12022.43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</row>
    <row r="48" spans="1:142" s="15" customFormat="1" x14ac:dyDescent="0.25">
      <c r="A48" s="12">
        <v>44715</v>
      </c>
      <c r="B48" s="12">
        <v>44715</v>
      </c>
      <c r="C48" s="45">
        <v>324</v>
      </c>
      <c r="D48" s="46" t="s">
        <v>99</v>
      </c>
      <c r="E48" s="43">
        <v>20</v>
      </c>
      <c r="F48" s="13">
        <f>+Tabla5[[#This Row],[MONTO TOTAL]]/Tabla5[[#This Row],[EXISTENCIA]]</f>
        <v>797.68000000000006</v>
      </c>
      <c r="G48" s="14">
        <v>15953.6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</row>
    <row r="49" spans="1:142" x14ac:dyDescent="0.25">
      <c r="A49" s="12">
        <v>44712</v>
      </c>
      <c r="B49" s="12">
        <v>44712</v>
      </c>
      <c r="C49" s="45">
        <v>454</v>
      </c>
      <c r="D49" s="46" t="s">
        <v>123</v>
      </c>
      <c r="E49" s="43">
        <v>16</v>
      </c>
      <c r="F49" s="13">
        <f>+Tabla5[[#This Row],[MONTO TOTAL]]/Tabla5[[#This Row],[EXISTENCIA]]</f>
        <v>2181.81</v>
      </c>
      <c r="G49" s="14">
        <v>34908.959999999999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</row>
    <row r="50" spans="1:142" x14ac:dyDescent="0.25">
      <c r="A50" s="12">
        <v>44910</v>
      </c>
      <c r="B50" s="12">
        <v>44910</v>
      </c>
      <c r="C50" s="45">
        <v>802</v>
      </c>
      <c r="D50" s="46" t="s">
        <v>127</v>
      </c>
      <c r="E50" s="43">
        <v>26</v>
      </c>
      <c r="F50" s="13">
        <f>+Tabla5[[#This Row],[MONTO TOTAL]]/Tabla5[[#This Row],[EXISTENCIA]]</f>
        <v>85.526399999999995</v>
      </c>
      <c r="G50" s="14">
        <v>2223.6864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</row>
    <row r="51" spans="1:142" x14ac:dyDescent="0.25">
      <c r="A51" s="12">
        <v>44718</v>
      </c>
      <c r="B51" s="12">
        <v>44718</v>
      </c>
      <c r="C51" s="45">
        <v>326</v>
      </c>
      <c r="D51" s="46" t="s">
        <v>441</v>
      </c>
      <c r="E51" s="43">
        <v>26</v>
      </c>
      <c r="F51" s="13">
        <f>+Tabla5[[#This Row],[MONTO TOTAL]]/Tabla5[[#This Row],[EXISTENCIA]]</f>
        <v>85.53</v>
      </c>
      <c r="G51" s="14">
        <v>2223.7800000000002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</row>
    <row r="52" spans="1:142" s="15" customFormat="1" x14ac:dyDescent="0.25">
      <c r="A52" s="12">
        <v>44715</v>
      </c>
      <c r="B52" s="12">
        <v>44715</v>
      </c>
      <c r="C52" s="45">
        <v>327</v>
      </c>
      <c r="D52" s="46" t="s">
        <v>442</v>
      </c>
      <c r="E52" s="43">
        <v>26</v>
      </c>
      <c r="F52" s="13">
        <f>+Tabla5[[#This Row],[MONTO TOTAL]]/Tabla5[[#This Row],[EXISTENCIA]]</f>
        <v>85.53</v>
      </c>
      <c r="G52" s="14">
        <v>2223.7800000000002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</row>
    <row r="53" spans="1:142" s="15" customFormat="1" x14ac:dyDescent="0.25">
      <c r="A53" s="12">
        <v>44910</v>
      </c>
      <c r="B53" s="12">
        <v>44910</v>
      </c>
      <c r="C53" s="45">
        <v>325</v>
      </c>
      <c r="D53" s="46" t="s">
        <v>443</v>
      </c>
      <c r="E53" s="43">
        <v>41</v>
      </c>
      <c r="F53" s="13">
        <f>+Tabla5[[#This Row],[MONTO TOTAL]]/Tabla5[[#This Row],[EXISTENCIA]]</f>
        <v>85.53</v>
      </c>
      <c r="G53" s="14">
        <v>3506.73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</row>
    <row r="54" spans="1:142" s="15" customFormat="1" x14ac:dyDescent="0.25">
      <c r="A54" s="12">
        <v>44910</v>
      </c>
      <c r="B54" s="12">
        <v>44910</v>
      </c>
      <c r="C54" s="45">
        <v>376</v>
      </c>
      <c r="D54" s="46" t="s">
        <v>444</v>
      </c>
      <c r="E54" s="43">
        <v>21</v>
      </c>
      <c r="F54" s="13">
        <f>+Tabla5[[#This Row],[MONTO TOTAL]]/Tabla5[[#This Row],[EXISTENCIA]]</f>
        <v>230.10000000000002</v>
      </c>
      <c r="G54" s="14">
        <v>4832.1000000000004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</row>
    <row r="55" spans="1:142" s="15" customFormat="1" x14ac:dyDescent="0.25">
      <c r="A55" s="12">
        <v>44910</v>
      </c>
      <c r="B55" s="12">
        <v>44910</v>
      </c>
      <c r="C55" s="45">
        <v>329</v>
      </c>
      <c r="D55" s="46" t="s">
        <v>445</v>
      </c>
      <c r="E55" s="43">
        <v>28</v>
      </c>
      <c r="F55" s="13">
        <f>+Tabla5[[#This Row],[MONTO TOTAL]]/Tabla5[[#This Row],[EXISTENCIA]]</f>
        <v>106.2</v>
      </c>
      <c r="G55" s="14">
        <v>2973.6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</row>
    <row r="56" spans="1:142" x14ac:dyDescent="0.25">
      <c r="A56" s="12">
        <v>44910</v>
      </c>
      <c r="B56" s="12">
        <v>44910</v>
      </c>
      <c r="C56" s="45">
        <v>330</v>
      </c>
      <c r="D56" s="46" t="s">
        <v>446</v>
      </c>
      <c r="E56" s="43">
        <v>35</v>
      </c>
      <c r="F56" s="13">
        <f>+Tabla5[[#This Row],[MONTO TOTAL]]/Tabla5[[#This Row],[EXISTENCIA]]</f>
        <v>106.2</v>
      </c>
      <c r="G56" s="14">
        <v>3717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</row>
    <row r="57" spans="1:142" x14ac:dyDescent="0.25">
      <c r="A57" s="12">
        <v>44910</v>
      </c>
      <c r="B57" s="12">
        <v>44910</v>
      </c>
      <c r="C57" s="45">
        <v>335</v>
      </c>
      <c r="D57" s="46" t="s">
        <v>447</v>
      </c>
      <c r="E57" s="43">
        <v>13</v>
      </c>
      <c r="F57" s="13">
        <f>+Tabla5[[#This Row],[MONTO TOTAL]]/Tabla5[[#This Row],[EXISTENCIA]]</f>
        <v>87.138461538461542</v>
      </c>
      <c r="G57" s="14">
        <v>1132.8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</row>
    <row r="58" spans="1:142" x14ac:dyDescent="0.25">
      <c r="A58" s="12">
        <v>44910</v>
      </c>
      <c r="B58" s="12">
        <v>44910</v>
      </c>
      <c r="C58" s="45">
        <v>334</v>
      </c>
      <c r="D58" s="46" t="s">
        <v>448</v>
      </c>
      <c r="E58" s="43">
        <v>32</v>
      </c>
      <c r="F58" s="13">
        <f>+Tabla5[[#This Row],[MONTO TOTAL]]/Tabla5[[#This Row],[EXISTENCIA]]</f>
        <v>51.625</v>
      </c>
      <c r="G58" s="14">
        <v>1652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</row>
    <row r="59" spans="1:142" x14ac:dyDescent="0.25">
      <c r="A59" s="12">
        <v>44910</v>
      </c>
      <c r="B59" s="12">
        <v>44910</v>
      </c>
      <c r="C59" s="45">
        <v>801</v>
      </c>
      <c r="D59" s="46" t="s">
        <v>358</v>
      </c>
      <c r="E59" s="43">
        <v>3</v>
      </c>
      <c r="F59" s="13">
        <f>+Tabla5[[#This Row],[MONTO TOTAL]]/Tabla5[[#This Row],[EXISTENCIA]]</f>
        <v>350</v>
      </c>
      <c r="G59" s="14">
        <v>1050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</row>
    <row r="60" spans="1:142" s="15" customFormat="1" x14ac:dyDescent="0.25">
      <c r="A60" s="12">
        <v>44910</v>
      </c>
      <c r="B60" s="12">
        <v>44910</v>
      </c>
      <c r="C60" s="45" t="s">
        <v>128</v>
      </c>
      <c r="D60" s="46" t="s">
        <v>129</v>
      </c>
      <c r="E60" s="43">
        <v>41</v>
      </c>
      <c r="F60" s="13">
        <f>+Tabla5[[#This Row],[MONTO TOTAL]]/Tabla5[[#This Row],[EXISTENCIA]]</f>
        <v>117.46585365853659</v>
      </c>
      <c r="G60" s="14">
        <v>4816.1000000000004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</row>
    <row r="61" spans="1:142" s="15" customFormat="1" x14ac:dyDescent="0.25">
      <c r="A61" s="12">
        <v>44910</v>
      </c>
      <c r="B61" s="12">
        <v>44910</v>
      </c>
      <c r="C61" s="45">
        <v>336</v>
      </c>
      <c r="D61" s="46" t="s">
        <v>100</v>
      </c>
      <c r="E61" s="43">
        <v>13</v>
      </c>
      <c r="F61" s="13">
        <f>+Tabla5[[#This Row],[MONTO TOTAL]]/Tabla5[[#This Row],[EXISTENCIA]]</f>
        <v>196.85999999999999</v>
      </c>
      <c r="G61" s="14">
        <v>2559.1799999999998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</row>
    <row r="62" spans="1:142" s="15" customFormat="1" x14ac:dyDescent="0.25">
      <c r="A62" s="12">
        <v>44910</v>
      </c>
      <c r="B62" s="12">
        <v>44910</v>
      </c>
      <c r="C62" s="45">
        <v>338</v>
      </c>
      <c r="D62" s="46" t="s">
        <v>355</v>
      </c>
      <c r="E62" s="43">
        <v>34</v>
      </c>
      <c r="F62" s="13">
        <f>+Tabla5[[#This Row],[MONTO TOTAL]]/Tabla5[[#This Row],[EXISTENCIA]]</f>
        <v>255.26176470588234</v>
      </c>
      <c r="G62" s="14">
        <v>8678.9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</row>
    <row r="63" spans="1:142" x14ac:dyDescent="0.25">
      <c r="A63" s="12">
        <v>44718</v>
      </c>
      <c r="B63" s="12">
        <v>44718</v>
      </c>
      <c r="C63" s="45">
        <v>337</v>
      </c>
      <c r="D63" s="46" t="s">
        <v>101</v>
      </c>
      <c r="E63" s="43">
        <v>2</v>
      </c>
      <c r="F63" s="13">
        <f>+Tabla5[[#This Row],[MONTO TOTAL]]/Tabla5[[#This Row],[EXISTENCIA]]</f>
        <v>525</v>
      </c>
      <c r="G63" s="14">
        <v>1050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</row>
    <row r="64" spans="1:142" x14ac:dyDescent="0.25">
      <c r="A64" s="12">
        <v>44874</v>
      </c>
      <c r="B64" s="12">
        <v>44874</v>
      </c>
      <c r="C64" s="45">
        <v>341</v>
      </c>
      <c r="D64" s="46" t="s">
        <v>103</v>
      </c>
      <c r="E64" s="43">
        <v>17</v>
      </c>
      <c r="F64" s="13">
        <f>+Tabla5[[#This Row],[MONTO TOTAL]]/Tabla5[[#This Row],[EXISTENCIA]]</f>
        <v>166.58823529411765</v>
      </c>
      <c r="G64" s="14">
        <v>2832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</row>
    <row r="65" spans="1:142" x14ac:dyDescent="0.25">
      <c r="A65" s="12">
        <v>44910</v>
      </c>
      <c r="B65" s="12">
        <v>44910</v>
      </c>
      <c r="C65" s="45" t="s">
        <v>131</v>
      </c>
      <c r="D65" s="46" t="s">
        <v>449</v>
      </c>
      <c r="E65" s="43">
        <v>2</v>
      </c>
      <c r="F65" s="13">
        <f>+Tabla5[[#This Row],[MONTO TOTAL]]/Tabla5[[#This Row],[EXISTENCIA]]</f>
        <v>475</v>
      </c>
      <c r="G65" s="14">
        <v>950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</row>
    <row r="66" spans="1:142" s="15" customFormat="1" x14ac:dyDescent="0.25">
      <c r="A66" s="12">
        <v>44910</v>
      </c>
      <c r="B66" s="12">
        <v>44910</v>
      </c>
      <c r="C66" s="45" t="s">
        <v>130</v>
      </c>
      <c r="D66" s="46" t="s">
        <v>450</v>
      </c>
      <c r="E66" s="43">
        <v>2</v>
      </c>
      <c r="F66" s="13">
        <f>+Tabla5[[#This Row],[MONTO TOTAL]]/Tabla5[[#This Row],[EXISTENCIA]]</f>
        <v>435.19</v>
      </c>
      <c r="G66" s="14">
        <v>870.38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</row>
    <row r="67" spans="1:142" s="15" customFormat="1" x14ac:dyDescent="0.25">
      <c r="A67" s="12">
        <v>44910</v>
      </c>
      <c r="B67" s="12">
        <v>44910</v>
      </c>
      <c r="C67" s="45" t="s">
        <v>132</v>
      </c>
      <c r="D67" s="46" t="s">
        <v>451</v>
      </c>
      <c r="E67" s="43">
        <v>1</v>
      </c>
      <c r="F67" s="13">
        <f>+Tabla5[[#This Row],[MONTO TOTAL]]/Tabla5[[#This Row],[EXISTENCIA]]</f>
        <v>435.19</v>
      </c>
      <c r="G67" s="14">
        <v>435.19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</row>
    <row r="68" spans="1:142" x14ac:dyDescent="0.25">
      <c r="A68" s="12">
        <v>44910</v>
      </c>
      <c r="B68" s="12">
        <v>44910</v>
      </c>
      <c r="C68" s="45">
        <v>458</v>
      </c>
      <c r="D68" s="46" t="s">
        <v>126</v>
      </c>
      <c r="E68" s="43">
        <v>3</v>
      </c>
      <c r="F68" s="13">
        <f>+Tabla5[[#This Row],[MONTO TOTAL]]/Tabla5[[#This Row],[EXISTENCIA]]</f>
        <v>870</v>
      </c>
      <c r="G68" s="14">
        <v>2610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</row>
    <row r="69" spans="1:142" x14ac:dyDescent="0.25">
      <c r="A69" s="12">
        <v>44910</v>
      </c>
      <c r="B69" s="12">
        <v>44910</v>
      </c>
      <c r="C69" s="45" t="s">
        <v>135</v>
      </c>
      <c r="D69" s="46" t="s">
        <v>136</v>
      </c>
      <c r="E69" s="43">
        <v>1</v>
      </c>
      <c r="F69" s="13">
        <f>+Tabla5[[#This Row],[MONTO TOTAL]]/Tabla5[[#This Row],[EXISTENCIA]]</f>
        <v>540</v>
      </c>
      <c r="G69" s="14">
        <v>540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</row>
    <row r="70" spans="1:142" s="15" customFormat="1" x14ac:dyDescent="0.25">
      <c r="A70" s="12">
        <v>44910</v>
      </c>
      <c r="B70" s="12">
        <v>44910</v>
      </c>
      <c r="C70" s="45" t="s">
        <v>137</v>
      </c>
      <c r="D70" s="46" t="s">
        <v>138</v>
      </c>
      <c r="E70" s="43">
        <v>1</v>
      </c>
      <c r="F70" s="13">
        <f>+Tabla5[[#This Row],[MONTO TOTAL]]/Tabla5[[#This Row],[EXISTENCIA]]</f>
        <v>540</v>
      </c>
      <c r="G70" s="14">
        <v>540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</row>
    <row r="71" spans="1:142" x14ac:dyDescent="0.25">
      <c r="A71" s="12">
        <v>44910</v>
      </c>
      <c r="B71" s="12">
        <v>44910</v>
      </c>
      <c r="C71" s="45" t="s">
        <v>139</v>
      </c>
      <c r="D71" s="46" t="s">
        <v>140</v>
      </c>
      <c r="E71" s="43">
        <v>1</v>
      </c>
      <c r="F71" s="13">
        <f>+Tabla5[[#This Row],[MONTO TOTAL]]/Tabla5[[#This Row],[EXISTENCIA]]</f>
        <v>540</v>
      </c>
      <c r="G71" s="14">
        <v>540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</row>
    <row r="72" spans="1:142" s="15" customFormat="1" x14ac:dyDescent="0.25">
      <c r="A72" s="12">
        <v>44910</v>
      </c>
      <c r="B72" s="12">
        <v>44910</v>
      </c>
      <c r="C72" s="45">
        <v>455</v>
      </c>
      <c r="D72" s="46" t="s">
        <v>124</v>
      </c>
      <c r="E72" s="43">
        <v>63</v>
      </c>
      <c r="F72" s="13">
        <f>+Tabla5[[#This Row],[MONTO TOTAL]]/Tabla5[[#This Row],[EXISTENCIA]]</f>
        <v>177</v>
      </c>
      <c r="G72" s="14">
        <v>11151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</row>
    <row r="73" spans="1:142" x14ac:dyDescent="0.25">
      <c r="A73" s="12">
        <v>44910</v>
      </c>
      <c r="B73" s="12">
        <v>44910</v>
      </c>
      <c r="C73" s="45">
        <v>420</v>
      </c>
      <c r="D73" s="46" t="s">
        <v>354</v>
      </c>
      <c r="E73" s="43">
        <v>13</v>
      </c>
      <c r="F73" s="13">
        <f>+Tabla5[[#This Row],[MONTO TOTAL]]/Tabla5[[#This Row],[EXISTENCIA]]</f>
        <v>148.8576923076923</v>
      </c>
      <c r="G73" s="14">
        <v>1935.15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</row>
    <row r="74" spans="1:142" x14ac:dyDescent="0.25">
      <c r="A74" s="12">
        <v>44910</v>
      </c>
      <c r="B74" s="12">
        <v>44910</v>
      </c>
      <c r="C74" s="45">
        <v>346</v>
      </c>
      <c r="D74" s="46" t="s">
        <v>452</v>
      </c>
      <c r="E74" s="43">
        <v>2</v>
      </c>
      <c r="F74" s="13">
        <f>+Tabla5[[#This Row],[MONTO TOTAL]]/Tabla5[[#This Row],[EXISTENCIA]]</f>
        <v>1982.4</v>
      </c>
      <c r="G74" s="14">
        <v>3964.8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</row>
    <row r="75" spans="1:142" x14ac:dyDescent="0.25">
      <c r="A75" s="12">
        <v>44910</v>
      </c>
      <c r="B75" s="12">
        <v>44910</v>
      </c>
      <c r="C75" s="45">
        <v>347</v>
      </c>
      <c r="D75" s="46" t="s">
        <v>453</v>
      </c>
      <c r="E75" s="43">
        <v>17</v>
      </c>
      <c r="F75" s="13">
        <f>+Tabla5[[#This Row],[MONTO TOTAL]]/Tabla5[[#This Row],[EXISTENCIA]]</f>
        <v>607.52095235294121</v>
      </c>
      <c r="G75" s="14">
        <v>10327.85619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</row>
    <row r="76" spans="1:142" s="15" customFormat="1" x14ac:dyDescent="0.25">
      <c r="A76" s="12">
        <v>44910</v>
      </c>
      <c r="B76" s="12">
        <v>44910</v>
      </c>
      <c r="C76" s="45">
        <v>348</v>
      </c>
      <c r="D76" s="46" t="s">
        <v>454</v>
      </c>
      <c r="E76" s="43">
        <v>416</v>
      </c>
      <c r="F76" s="13">
        <f>+Tabla5[[#This Row],[MONTO TOTAL]]/Tabla5[[#This Row],[EXISTENCIA]]</f>
        <v>862.08100713942315</v>
      </c>
      <c r="G76" s="14">
        <v>358625.69897000003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</row>
    <row r="77" spans="1:142" s="15" customFormat="1" x14ac:dyDescent="0.25">
      <c r="A77" s="12">
        <v>44910</v>
      </c>
      <c r="B77" s="12">
        <v>44910</v>
      </c>
      <c r="C77" s="45">
        <v>417</v>
      </c>
      <c r="D77" s="46" t="s">
        <v>455</v>
      </c>
      <c r="E77" s="43">
        <v>84</v>
      </c>
      <c r="F77" s="13">
        <f>+Tabla5[[#This Row],[MONTO TOTAL]]/Tabla5[[#This Row],[EXISTENCIA]]</f>
        <v>1000.4860104761905</v>
      </c>
      <c r="G77" s="14">
        <v>84040.82488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</row>
    <row r="78" spans="1:142" s="15" customFormat="1" ht="16.5" customHeight="1" x14ac:dyDescent="0.25">
      <c r="A78" s="12">
        <v>44910</v>
      </c>
      <c r="B78" s="12">
        <v>44910</v>
      </c>
      <c r="C78" s="45">
        <v>349</v>
      </c>
      <c r="D78" s="46" t="s">
        <v>456</v>
      </c>
      <c r="E78" s="43">
        <v>48</v>
      </c>
      <c r="F78" s="13">
        <f>+Tabla5[[#This Row],[MONTO TOTAL]]/Tabla5[[#This Row],[EXISTENCIA]]</f>
        <v>726.70842062500003</v>
      </c>
      <c r="G78" s="14">
        <v>34882.00419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</row>
    <row r="79" spans="1:142" s="15" customFormat="1" x14ac:dyDescent="0.25">
      <c r="A79" s="12">
        <v>44910</v>
      </c>
      <c r="B79" s="12">
        <v>44910</v>
      </c>
      <c r="C79" s="45">
        <v>351</v>
      </c>
      <c r="D79" s="46" t="s">
        <v>457</v>
      </c>
      <c r="E79" s="43">
        <v>15</v>
      </c>
      <c r="F79" s="13">
        <f>+Tabla5[[#This Row],[MONTO TOTAL]]/Tabla5[[#This Row],[EXISTENCIA]]</f>
        <v>78.666666666666671</v>
      </c>
      <c r="G79" s="14">
        <v>1180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</row>
    <row r="80" spans="1:142" s="15" customFormat="1" x14ac:dyDescent="0.25">
      <c r="A80" s="12">
        <v>44910</v>
      </c>
      <c r="B80" s="12">
        <v>44910</v>
      </c>
      <c r="C80" s="45" t="s">
        <v>141</v>
      </c>
      <c r="D80" s="46" t="s">
        <v>142</v>
      </c>
      <c r="E80" s="43">
        <v>45</v>
      </c>
      <c r="F80" s="13">
        <f>+Tabla5[[#This Row],[MONTO TOTAL]]/Tabla5[[#This Row],[EXISTENCIA]]</f>
        <v>54.947999999999993</v>
      </c>
      <c r="G80" s="14">
        <v>2472.66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</row>
    <row r="81" spans="1:142" s="15" customFormat="1" x14ac:dyDescent="0.25">
      <c r="A81" s="12">
        <v>44910</v>
      </c>
      <c r="B81" s="12">
        <v>44910</v>
      </c>
      <c r="C81" s="45">
        <v>407</v>
      </c>
      <c r="D81" s="46" t="s">
        <v>117</v>
      </c>
      <c r="E81" s="43">
        <v>46</v>
      </c>
      <c r="F81" s="13">
        <f>+Tabla5[[#This Row],[MONTO TOTAL]]/Tabla5[[#This Row],[EXISTENCIA]]</f>
        <v>42.066956521739129</v>
      </c>
      <c r="G81" s="14">
        <v>1935.08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</row>
    <row r="82" spans="1:142" x14ac:dyDescent="0.25">
      <c r="A82" s="12">
        <v>44910</v>
      </c>
      <c r="B82" s="12">
        <v>44910</v>
      </c>
      <c r="C82" s="45">
        <v>408</v>
      </c>
      <c r="D82" s="46" t="s">
        <v>118</v>
      </c>
      <c r="E82" s="43">
        <v>36</v>
      </c>
      <c r="F82" s="13">
        <f>+Tabla5[[#This Row],[MONTO TOTAL]]/Tabla5[[#This Row],[EXISTENCIA]]</f>
        <v>61.372777777777777</v>
      </c>
      <c r="G82" s="14">
        <v>2209.42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</row>
    <row r="83" spans="1:142" s="15" customFormat="1" ht="16.5" customHeight="1" x14ac:dyDescent="0.25">
      <c r="A83" s="12">
        <v>44910</v>
      </c>
      <c r="B83" s="12">
        <v>44910</v>
      </c>
      <c r="C83" s="45">
        <v>356</v>
      </c>
      <c r="D83" s="46" t="s">
        <v>458</v>
      </c>
      <c r="E83" s="43">
        <v>2</v>
      </c>
      <c r="F83" s="13">
        <f>+Tabla5[[#This Row],[MONTO TOTAL]]/Tabla5[[#This Row],[EXISTENCIA]]</f>
        <v>227</v>
      </c>
      <c r="G83" s="14">
        <v>454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</row>
    <row r="84" spans="1:142" s="15" customFormat="1" x14ac:dyDescent="0.25">
      <c r="A84" s="12">
        <v>44910</v>
      </c>
      <c r="B84" s="12">
        <v>44910</v>
      </c>
      <c r="C84" s="45">
        <v>357</v>
      </c>
      <c r="D84" s="46" t="s">
        <v>104</v>
      </c>
      <c r="E84" s="43">
        <v>11</v>
      </c>
      <c r="F84" s="13">
        <f>+Tabla5[[#This Row],[MONTO TOTAL]]/Tabla5[[#This Row],[EXISTENCIA]]</f>
        <v>230</v>
      </c>
      <c r="G84" s="14">
        <v>2530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</row>
    <row r="85" spans="1:142" s="15" customFormat="1" x14ac:dyDescent="0.25">
      <c r="A85" s="12">
        <v>44910</v>
      </c>
      <c r="B85" s="12">
        <v>44910</v>
      </c>
      <c r="C85" s="45">
        <v>358</v>
      </c>
      <c r="D85" s="46" t="s">
        <v>105</v>
      </c>
      <c r="E85" s="43">
        <v>22</v>
      </c>
      <c r="F85" s="13">
        <f>+Tabla5[[#This Row],[MONTO TOTAL]]/Tabla5[[#This Row],[EXISTENCIA]]</f>
        <v>151.04</v>
      </c>
      <c r="G85" s="14">
        <v>3322.88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</row>
    <row r="86" spans="1:142" x14ac:dyDescent="0.25">
      <c r="A86" s="12">
        <v>44910</v>
      </c>
      <c r="B86" s="12">
        <v>44910</v>
      </c>
      <c r="C86" s="45">
        <v>413</v>
      </c>
      <c r="D86" s="46" t="s">
        <v>459</v>
      </c>
      <c r="E86" s="43">
        <v>10</v>
      </c>
      <c r="F86" s="13">
        <f>+Tabla5[[#This Row],[MONTO TOTAL]]/Tabla5[[#This Row],[EXISTENCIA]]</f>
        <v>18.2</v>
      </c>
      <c r="G86" s="14">
        <v>182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</row>
    <row r="87" spans="1:142" s="15" customFormat="1" x14ac:dyDescent="0.25">
      <c r="A87" s="12">
        <v>44910</v>
      </c>
      <c r="B87" s="12">
        <v>44910</v>
      </c>
      <c r="C87" s="45">
        <v>414</v>
      </c>
      <c r="D87" s="46" t="s">
        <v>120</v>
      </c>
      <c r="E87" s="43">
        <v>20</v>
      </c>
      <c r="F87" s="13">
        <f>+Tabla5[[#This Row],[MONTO TOTAL]]/Tabla5[[#This Row],[EXISTENCIA]]</f>
        <v>96.179999999999993</v>
      </c>
      <c r="G87" s="14">
        <v>1923.6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</row>
    <row r="88" spans="1:142" s="15" customFormat="1" x14ac:dyDescent="0.25">
      <c r="A88" s="12">
        <v>44910</v>
      </c>
      <c r="B88" s="12">
        <v>44910</v>
      </c>
      <c r="C88" s="45">
        <v>360</v>
      </c>
      <c r="D88" s="46" t="s">
        <v>106</v>
      </c>
      <c r="E88" s="43">
        <v>35</v>
      </c>
      <c r="F88" s="13">
        <f>+Tabla5[[#This Row],[MONTO TOTAL]]/Tabla5[[#This Row],[EXISTENCIA]]</f>
        <v>372.47</v>
      </c>
      <c r="G88" s="14">
        <v>13036.45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</row>
    <row r="89" spans="1:142" s="15" customFormat="1" x14ac:dyDescent="0.25">
      <c r="A89" s="12">
        <v>44910</v>
      </c>
      <c r="B89" s="12">
        <v>44910</v>
      </c>
      <c r="C89" s="45">
        <v>361</v>
      </c>
      <c r="D89" s="46" t="s">
        <v>107</v>
      </c>
      <c r="E89" s="43">
        <v>35</v>
      </c>
      <c r="F89" s="13">
        <f>+Tabla5[[#This Row],[MONTO TOTAL]]/Tabla5[[#This Row],[EXISTENCIA]]</f>
        <v>145.78714285714287</v>
      </c>
      <c r="G89" s="14">
        <v>5102.55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</row>
    <row r="90" spans="1:142" s="15" customFormat="1" x14ac:dyDescent="0.25">
      <c r="A90" s="12">
        <v>44910</v>
      </c>
      <c r="B90" s="12">
        <v>44910</v>
      </c>
      <c r="C90" s="45">
        <v>378</v>
      </c>
      <c r="D90" s="46" t="s">
        <v>113</v>
      </c>
      <c r="E90" s="43">
        <v>19</v>
      </c>
      <c r="F90" s="13">
        <f>+Tabla5[[#This Row],[MONTO TOTAL]]/Tabla5[[#This Row],[EXISTENCIA]]</f>
        <v>164.6036842105263</v>
      </c>
      <c r="G90" s="14">
        <v>3127.47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</row>
    <row r="91" spans="1:142" s="15" customFormat="1" x14ac:dyDescent="0.25">
      <c r="A91" s="12">
        <v>44910</v>
      </c>
      <c r="B91" s="12">
        <v>44910</v>
      </c>
      <c r="C91" s="45">
        <v>362</v>
      </c>
      <c r="D91" s="46" t="s">
        <v>108</v>
      </c>
      <c r="E91" s="43">
        <v>10</v>
      </c>
      <c r="F91" s="13">
        <f>+Tabla5[[#This Row],[MONTO TOTAL]]/Tabla5[[#This Row],[EXISTENCIA]]</f>
        <v>146.32</v>
      </c>
      <c r="G91" s="14">
        <v>1463.2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</row>
    <row r="92" spans="1:142" s="15" customFormat="1" x14ac:dyDescent="0.25">
      <c r="A92" s="12">
        <v>44910</v>
      </c>
      <c r="B92" s="12">
        <v>44910</v>
      </c>
      <c r="C92" s="45" t="s">
        <v>143</v>
      </c>
      <c r="D92" s="46" t="s">
        <v>144</v>
      </c>
      <c r="E92" s="43">
        <v>6</v>
      </c>
      <c r="F92" s="13">
        <f>+Tabla5[[#This Row],[MONTO TOTAL]]/Tabla5[[#This Row],[EXISTENCIA]]</f>
        <v>188.79999999999998</v>
      </c>
      <c r="G92" s="14">
        <v>1132.8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</row>
    <row r="93" spans="1:142" s="15" customFormat="1" x14ac:dyDescent="0.25">
      <c r="A93" s="12">
        <v>44910</v>
      </c>
      <c r="B93" s="12">
        <v>44910</v>
      </c>
      <c r="C93" s="45">
        <v>416</v>
      </c>
      <c r="D93" s="46" t="s">
        <v>121</v>
      </c>
      <c r="E93" s="43">
        <v>57</v>
      </c>
      <c r="F93" s="13">
        <f>+Tabla5[[#This Row],[MONTO TOTAL]]/Tabla5[[#This Row],[EXISTENCIA]]</f>
        <v>54.017894736842102</v>
      </c>
      <c r="G93" s="14">
        <v>3079.02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</row>
    <row r="94" spans="1:142" s="15" customFormat="1" x14ac:dyDescent="0.25">
      <c r="A94" s="12">
        <v>44910</v>
      </c>
      <c r="B94" s="12">
        <v>44910</v>
      </c>
      <c r="C94" s="45" t="s">
        <v>145</v>
      </c>
      <c r="D94" s="46" t="s">
        <v>146</v>
      </c>
      <c r="E94" s="43">
        <v>25</v>
      </c>
      <c r="F94" s="13">
        <f>+Tabla5[[#This Row],[MONTO TOTAL]]/Tabla5[[#This Row],[EXISTENCIA]]</f>
        <v>106.2</v>
      </c>
      <c r="G94" s="14">
        <v>2655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</row>
    <row r="95" spans="1:142" x14ac:dyDescent="0.25">
      <c r="A95" s="12">
        <v>44910</v>
      </c>
      <c r="B95" s="12">
        <v>44910</v>
      </c>
      <c r="C95" s="45" t="s">
        <v>360</v>
      </c>
      <c r="D95" s="46" t="s">
        <v>359</v>
      </c>
      <c r="E95" s="43">
        <v>9</v>
      </c>
      <c r="F95" s="13">
        <f>+Tabla5[[#This Row],[MONTO TOTAL]]/Tabla5[[#This Row],[EXISTENCIA]]</f>
        <v>200.60000000000002</v>
      </c>
      <c r="G95" s="14">
        <v>1805.4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</row>
    <row r="96" spans="1:142" s="15" customFormat="1" x14ac:dyDescent="0.25">
      <c r="A96" s="12">
        <v>44910</v>
      </c>
      <c r="B96" s="12">
        <v>44910</v>
      </c>
      <c r="C96" s="45">
        <v>457</v>
      </c>
      <c r="D96" s="46" t="s">
        <v>125</v>
      </c>
      <c r="E96" s="43">
        <v>142</v>
      </c>
      <c r="F96" s="13">
        <f>+Tabla5[[#This Row],[MONTO TOTAL]]/Tabla5[[#This Row],[EXISTENCIA]]</f>
        <v>206.5</v>
      </c>
      <c r="G96" s="14">
        <v>29323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</row>
    <row r="97" spans="1:142" s="15" customFormat="1" x14ac:dyDescent="0.25">
      <c r="A97" s="12">
        <v>44910</v>
      </c>
      <c r="B97" s="12">
        <v>44910</v>
      </c>
      <c r="C97" s="45">
        <v>368</v>
      </c>
      <c r="D97" s="46" t="s">
        <v>460</v>
      </c>
      <c r="E97" s="43">
        <v>113</v>
      </c>
      <c r="F97" s="13">
        <f>+Tabla5[[#This Row],[MONTO TOTAL]]/Tabla5[[#This Row],[EXISTENCIA]]</f>
        <v>280.31</v>
      </c>
      <c r="G97" s="14">
        <v>31675.03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</row>
    <row r="98" spans="1:142" s="15" customFormat="1" x14ac:dyDescent="0.25">
      <c r="A98" s="12">
        <v>44910</v>
      </c>
      <c r="B98" s="12">
        <v>44910</v>
      </c>
      <c r="C98" s="45">
        <v>365</v>
      </c>
      <c r="D98" s="46" t="s">
        <v>109</v>
      </c>
      <c r="E98" s="43">
        <v>7</v>
      </c>
      <c r="F98" s="13">
        <f>+Tabla5[[#This Row],[MONTO TOTAL]]/Tabla5[[#This Row],[EXISTENCIA]]</f>
        <v>350</v>
      </c>
      <c r="G98" s="14">
        <v>2450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</row>
    <row r="99" spans="1:142" x14ac:dyDescent="0.25">
      <c r="A99" s="12">
        <v>44910</v>
      </c>
      <c r="B99" s="12">
        <v>44910</v>
      </c>
      <c r="C99" s="45">
        <v>404</v>
      </c>
      <c r="D99" s="46" t="s">
        <v>115</v>
      </c>
      <c r="E99" s="43">
        <v>11</v>
      </c>
      <c r="F99" s="13">
        <f>+Tabla5[[#This Row],[MONTO TOTAL]]/Tabla5[[#This Row],[EXISTENCIA]]</f>
        <v>4466.7076363636361</v>
      </c>
      <c r="G99" s="14">
        <v>49133.784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</row>
    <row r="100" spans="1:142" x14ac:dyDescent="0.25">
      <c r="A100" s="12">
        <v>44910</v>
      </c>
      <c r="B100" s="12">
        <v>44910</v>
      </c>
      <c r="C100" s="45">
        <v>403</v>
      </c>
      <c r="D100" s="46" t="s">
        <v>114</v>
      </c>
      <c r="E100" s="43">
        <v>9</v>
      </c>
      <c r="F100" s="13">
        <f>+Tabla5[[#This Row],[MONTO TOTAL]]/Tabla5[[#This Row],[EXISTENCIA]]</f>
        <v>2470.7911111111111</v>
      </c>
      <c r="G100" s="14">
        <v>22237.119999999999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</row>
    <row r="101" spans="1:142" x14ac:dyDescent="0.25">
      <c r="A101" s="12">
        <v>44910</v>
      </c>
      <c r="B101" s="12">
        <v>44910</v>
      </c>
      <c r="C101" s="45">
        <v>406</v>
      </c>
      <c r="D101" s="46" t="s">
        <v>116</v>
      </c>
      <c r="E101" s="43">
        <v>5</v>
      </c>
      <c r="F101" s="13">
        <f>+Tabla5[[#This Row],[MONTO TOTAL]]/Tabla5[[#This Row],[EXISTENCIA]]</f>
        <v>5543.8258000000005</v>
      </c>
      <c r="G101" s="14">
        <v>27719.129000000001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</row>
    <row r="102" spans="1:142" s="15" customFormat="1" x14ac:dyDescent="0.25">
      <c r="A102" s="12">
        <v>44910</v>
      </c>
      <c r="B102" s="12">
        <v>44910</v>
      </c>
      <c r="C102" s="45" t="s">
        <v>147</v>
      </c>
      <c r="D102" s="46" t="s">
        <v>148</v>
      </c>
      <c r="E102" s="43">
        <v>9</v>
      </c>
      <c r="F102" s="13">
        <f>+Tabla5[[#This Row],[MONTO TOTAL]]/Tabla5[[#This Row],[EXISTENCIA]]</f>
        <v>2698.8111111111111</v>
      </c>
      <c r="G102" s="14">
        <v>24289.3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</row>
    <row r="103" spans="1:142" s="15" customFormat="1" x14ac:dyDescent="0.25">
      <c r="A103" s="12">
        <v>44910</v>
      </c>
      <c r="B103" s="12">
        <v>44910</v>
      </c>
      <c r="C103" s="45">
        <v>366</v>
      </c>
      <c r="D103" s="46" t="s">
        <v>110</v>
      </c>
      <c r="E103" s="43">
        <v>9</v>
      </c>
      <c r="F103" s="13">
        <f>+Tabla5[[#This Row],[MONTO TOTAL]]/Tabla5[[#This Row],[EXISTENCIA]]</f>
        <v>3047.8088888888888</v>
      </c>
      <c r="G103" s="14">
        <v>27430.28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</row>
    <row r="104" spans="1:142" s="1" customFormat="1" ht="15.75" x14ac:dyDescent="0.25">
      <c r="A104" s="12">
        <v>44910</v>
      </c>
      <c r="B104" s="12">
        <v>44910</v>
      </c>
      <c r="C104" s="45" t="s">
        <v>461</v>
      </c>
      <c r="D104" s="46" t="s">
        <v>462</v>
      </c>
      <c r="E104" s="43">
        <v>1</v>
      </c>
      <c r="F104" s="13">
        <f>+G104/E104</f>
        <v>2800</v>
      </c>
      <c r="G104" s="50">
        <v>2800</v>
      </c>
    </row>
    <row r="105" spans="1:142" s="1" customFormat="1" ht="15.75" x14ac:dyDescent="0.25">
      <c r="A105" s="12">
        <v>44910</v>
      </c>
      <c r="B105" s="12">
        <v>44910</v>
      </c>
      <c r="C105" s="45">
        <v>367</v>
      </c>
      <c r="D105" s="46" t="s">
        <v>463</v>
      </c>
      <c r="E105" s="43">
        <v>41</v>
      </c>
      <c r="F105" s="13">
        <f t="shared" ref="F105:F106" si="0">+G105/E105</f>
        <v>472.52</v>
      </c>
      <c r="G105" s="50">
        <v>19373.32</v>
      </c>
    </row>
    <row r="106" spans="1:142" s="1" customFormat="1" ht="15.75" x14ac:dyDescent="0.25">
      <c r="A106" s="12">
        <v>44910</v>
      </c>
      <c r="B106" s="12">
        <v>44910</v>
      </c>
      <c r="C106" s="45" t="s">
        <v>464</v>
      </c>
      <c r="D106" s="46" t="s">
        <v>465</v>
      </c>
      <c r="E106" s="43">
        <v>12</v>
      </c>
      <c r="F106" s="13">
        <f t="shared" si="0"/>
        <v>177</v>
      </c>
      <c r="G106" s="50">
        <v>2124</v>
      </c>
    </row>
    <row r="107" spans="1:142" s="1" customFormat="1" ht="15.75" x14ac:dyDescent="0.25">
      <c r="A107" s="16"/>
      <c r="B107" s="17"/>
      <c r="C107" s="17"/>
      <c r="D107" s="3"/>
      <c r="E107" s="3"/>
      <c r="F107" s="18" t="s">
        <v>362</v>
      </c>
      <c r="G107" s="3">
        <f>SUM(G9:G106)</f>
        <v>1202338.8324300002</v>
      </c>
    </row>
    <row r="108" spans="1:142" s="1" customFormat="1" ht="15.75" x14ac:dyDescent="0.25">
      <c r="A108" s="16"/>
      <c r="B108" s="17"/>
      <c r="C108" s="17"/>
      <c r="D108" s="3"/>
      <c r="E108" s="3"/>
      <c r="G108" s="3"/>
    </row>
    <row r="109" spans="1:142" s="1" customFormat="1" ht="15.75" x14ac:dyDescent="0.25">
      <c r="A109" s="16"/>
      <c r="B109" s="17"/>
      <c r="C109" s="17"/>
      <c r="D109" s="3"/>
      <c r="E109" s="3"/>
      <c r="F109" s="3"/>
      <c r="G109" s="3"/>
    </row>
    <row r="110" spans="1:142" s="1" customFormat="1" ht="15.75" x14ac:dyDescent="0.25">
      <c r="A110" s="16"/>
      <c r="B110" s="17"/>
      <c r="C110" s="17"/>
      <c r="D110" s="3"/>
      <c r="E110" s="3"/>
      <c r="F110" s="3"/>
      <c r="G110" s="3"/>
    </row>
    <row r="111" spans="1:142" s="1" customFormat="1" ht="15.75" x14ac:dyDescent="0.25">
      <c r="A111" s="16"/>
      <c r="B111" s="16"/>
      <c r="C111" s="16"/>
      <c r="F111" s="2"/>
      <c r="G111" s="2"/>
    </row>
    <row r="112" spans="1:142" s="1" customFormat="1" ht="15.75" x14ac:dyDescent="0.25">
      <c r="E112" s="2"/>
      <c r="F112" s="2"/>
    </row>
    <row r="113" spans="1:142" s="1" customFormat="1" ht="15.75" x14ac:dyDescent="0.25">
      <c r="B113" s="93" t="s">
        <v>428</v>
      </c>
      <c r="C113" s="93"/>
      <c r="D113" s="4"/>
      <c r="E113" s="93" t="s">
        <v>427</v>
      </c>
      <c r="F113" s="93"/>
    </row>
    <row r="114" spans="1:142" s="1" customFormat="1" ht="47.25" customHeight="1" x14ac:dyDescent="0.25">
      <c r="A114" s="19"/>
      <c r="B114" s="91" t="s">
        <v>363</v>
      </c>
      <c r="C114" s="91"/>
      <c r="D114" s="20"/>
      <c r="E114" s="92" t="s">
        <v>364</v>
      </c>
      <c r="F114" s="92"/>
    </row>
    <row r="115" spans="1:142" s="1" customFormat="1" ht="15.75" x14ac:dyDescent="0.25">
      <c r="E115" s="2"/>
      <c r="F115" s="2"/>
    </row>
    <row r="116" spans="1:142" s="1" customFormat="1" ht="15.75" x14ac:dyDescent="0.25">
      <c r="A116" s="16"/>
      <c r="B116" s="16"/>
      <c r="C116" s="16"/>
      <c r="F116" s="2"/>
      <c r="G116" s="2"/>
    </row>
    <row r="117" spans="1:142" s="1" customFormat="1" ht="15.75" x14ac:dyDescent="0.25">
      <c r="A117" s="16"/>
      <c r="B117" s="16"/>
      <c r="C117" s="16"/>
      <c r="F117" s="2"/>
      <c r="G117" s="2"/>
    </row>
    <row r="118" spans="1:142" x14ac:dyDescent="0.25">
      <c r="W118" s="6" t="e">
        <f>+V118:AV129AU128:W118:ZV122</f>
        <v>#NAME?</v>
      </c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</row>
    <row r="119" spans="1:142" x14ac:dyDescent="0.25"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</row>
    <row r="120" spans="1:142" x14ac:dyDescent="0.25"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</row>
    <row r="121" spans="1:142" x14ac:dyDescent="0.25"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</row>
    <row r="122" spans="1:142" x14ac:dyDescent="0.25"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</row>
    <row r="123" spans="1:142" x14ac:dyDescent="0.25"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</row>
    <row r="124" spans="1:142" x14ac:dyDescent="0.25"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</row>
    <row r="125" spans="1:142" x14ac:dyDescent="0.25"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</row>
    <row r="126" spans="1:142" x14ac:dyDescent="0.25"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</row>
    <row r="127" spans="1:142" x14ac:dyDescent="0.25"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</row>
    <row r="128" spans="1:142" x14ac:dyDescent="0.25"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</row>
    <row r="129" spans="86:142" x14ac:dyDescent="0.25"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</row>
    <row r="130" spans="86:142" x14ac:dyDescent="0.25"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</row>
    <row r="131" spans="86:142" x14ac:dyDescent="0.25"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</row>
    <row r="132" spans="86:142" x14ac:dyDescent="0.25"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</row>
    <row r="133" spans="86:142" x14ac:dyDescent="0.25"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</row>
    <row r="134" spans="86:142" x14ac:dyDescent="0.25"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</row>
    <row r="135" spans="86:142" x14ac:dyDescent="0.25"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</row>
    <row r="136" spans="86:142" x14ac:dyDescent="0.25"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</row>
    <row r="137" spans="86:142" x14ac:dyDescent="0.25"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</row>
    <row r="138" spans="86:142" x14ac:dyDescent="0.25"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</row>
    <row r="139" spans="86:142" x14ac:dyDescent="0.25"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</row>
    <row r="140" spans="86:142" x14ac:dyDescent="0.25"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</row>
    <row r="141" spans="86:142" x14ac:dyDescent="0.25"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</row>
    <row r="142" spans="86:142" x14ac:dyDescent="0.25"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</row>
    <row r="143" spans="86:142" x14ac:dyDescent="0.25"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</row>
    <row r="144" spans="86:142" x14ac:dyDescent="0.25"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</row>
    <row r="145" spans="86:142" x14ac:dyDescent="0.25"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</row>
    <row r="146" spans="86:142" x14ac:dyDescent="0.25"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</row>
    <row r="147" spans="86:142" x14ac:dyDescent="0.25"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</row>
    <row r="148" spans="86:142" x14ac:dyDescent="0.25"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</row>
    <row r="149" spans="86:142" x14ac:dyDescent="0.25"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</row>
    <row r="150" spans="86:142" x14ac:dyDescent="0.25"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</row>
    <row r="151" spans="86:142" x14ac:dyDescent="0.25"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</row>
    <row r="152" spans="86:142" x14ac:dyDescent="0.25"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</row>
    <row r="153" spans="86:142" x14ac:dyDescent="0.25"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</row>
    <row r="154" spans="86:142" x14ac:dyDescent="0.25"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</row>
    <row r="155" spans="86:142" x14ac:dyDescent="0.25"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</row>
    <row r="156" spans="86:142" x14ac:dyDescent="0.25"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</row>
    <row r="157" spans="86:142" x14ac:dyDescent="0.25"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</row>
    <row r="158" spans="86:142" x14ac:dyDescent="0.25"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</row>
    <row r="159" spans="86:142" x14ac:dyDescent="0.25"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</row>
    <row r="160" spans="86:142" x14ac:dyDescent="0.25"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</row>
    <row r="161" spans="86:142" x14ac:dyDescent="0.25"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</row>
    <row r="162" spans="86:142" x14ac:dyDescent="0.25"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</row>
    <row r="163" spans="86:142" x14ac:dyDescent="0.25"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</row>
    <row r="164" spans="86:142" x14ac:dyDescent="0.25"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</row>
    <row r="165" spans="86:142" x14ac:dyDescent="0.25"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</row>
    <row r="166" spans="86:142" x14ac:dyDescent="0.25"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</row>
    <row r="167" spans="86:142" x14ac:dyDescent="0.25"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</row>
    <row r="168" spans="86:142" x14ac:dyDescent="0.25"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</row>
    <row r="169" spans="86:142" x14ac:dyDescent="0.25"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</row>
  </sheetData>
  <sheetProtection formatCells="0" formatColumns="0" formatRows="0" insertColumns="0" insertRows="0" insertHyperlinks="0" deleteColumns="0" deleteRows="0" sort="0" autoFilter="0" pivotTables="0"/>
  <mergeCells count="7">
    <mergeCell ref="B113:C113"/>
    <mergeCell ref="E113:F113"/>
    <mergeCell ref="B114:C114"/>
    <mergeCell ref="E114:F114"/>
    <mergeCell ref="A3:G3"/>
    <mergeCell ref="A4:G4"/>
    <mergeCell ref="A5:G5"/>
  </mergeCells>
  <pageMargins left="0.23622047244094491" right="0.17" top="0.2" bottom="0.45" header="0.17" footer="0.31496062992125984"/>
  <pageSetup scale="8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39"/>
  <sheetViews>
    <sheetView showGridLines="0" topLeftCell="A82" zoomScale="112" zoomScaleNormal="112" workbookViewId="0">
      <selection activeCell="A82" sqref="A1:XFD1048576"/>
    </sheetView>
  </sheetViews>
  <sheetFormatPr baseColWidth="10" defaultColWidth="11" defaultRowHeight="15" x14ac:dyDescent="0.25"/>
  <cols>
    <col min="1" max="1" width="17.28515625" style="6" customWidth="1"/>
    <col min="2" max="2" width="15" style="6" customWidth="1"/>
    <col min="3" max="3" width="12.140625" style="6" customWidth="1"/>
    <col min="4" max="4" width="35.42578125" style="6" customWidth="1"/>
    <col min="5" max="5" width="12.85546875" style="6" customWidth="1"/>
    <col min="6" max="6" width="13.42578125" style="61" customWidth="1"/>
    <col min="7" max="7" width="13" style="8" customWidth="1"/>
    <col min="8" max="16384" width="11" style="6"/>
  </cols>
  <sheetData>
    <row r="3" spans="1:8" s="5" customFormat="1" x14ac:dyDescent="0.25">
      <c r="A3" s="85" t="s">
        <v>365</v>
      </c>
      <c r="B3" s="85"/>
      <c r="C3" s="85"/>
      <c r="D3" s="85"/>
      <c r="E3" s="85"/>
      <c r="F3" s="85"/>
      <c r="G3" s="85"/>
    </row>
    <row r="4" spans="1:8" s="5" customFormat="1" x14ac:dyDescent="0.25">
      <c r="A4" s="85" t="s">
        <v>366</v>
      </c>
      <c r="B4" s="85"/>
      <c r="C4" s="85"/>
      <c r="D4" s="85"/>
      <c r="E4" s="85"/>
      <c r="F4" s="85"/>
      <c r="G4" s="85"/>
    </row>
    <row r="5" spans="1:8" s="5" customFormat="1" x14ac:dyDescent="0.25">
      <c r="A5" s="85" t="s">
        <v>429</v>
      </c>
      <c r="B5" s="85"/>
      <c r="C5" s="85"/>
      <c r="D5" s="85"/>
      <c r="E5" s="85"/>
      <c r="F5" s="85"/>
      <c r="G5" s="85"/>
    </row>
    <row r="8" spans="1:8" ht="60" x14ac:dyDescent="0.25">
      <c r="A8" s="9" t="s">
        <v>0</v>
      </c>
      <c r="B8" s="9" t="s">
        <v>361</v>
      </c>
      <c r="C8" s="9" t="s">
        <v>1</v>
      </c>
      <c r="D8" s="9" t="s">
        <v>2</v>
      </c>
      <c r="E8" s="9" t="s">
        <v>3</v>
      </c>
      <c r="F8" s="10" t="s">
        <v>4</v>
      </c>
      <c r="G8" s="10" t="s">
        <v>5</v>
      </c>
    </row>
    <row r="9" spans="1:8" x14ac:dyDescent="0.25">
      <c r="A9" s="56">
        <v>43504</v>
      </c>
      <c r="B9" s="56">
        <v>43504</v>
      </c>
      <c r="C9" s="57">
        <v>1</v>
      </c>
      <c r="D9" s="42" t="s">
        <v>371</v>
      </c>
      <c r="E9" s="44">
        <v>6</v>
      </c>
      <c r="F9" s="58">
        <v>84.75</v>
      </c>
      <c r="G9" s="51">
        <f>+Tabla1[[#This Row],[EXISTENCIA]]*Tabla1[[#This Row],[PRECIO UNITARIO]]</f>
        <v>508.5</v>
      </c>
    </row>
    <row r="10" spans="1:8" x14ac:dyDescent="0.25">
      <c r="A10" s="56">
        <v>43504</v>
      </c>
      <c r="B10" s="56">
        <v>43504</v>
      </c>
      <c r="C10" s="57">
        <v>2</v>
      </c>
      <c r="D10" s="42" t="s">
        <v>372</v>
      </c>
      <c r="E10" s="44">
        <v>63</v>
      </c>
      <c r="F10" s="58">
        <v>34.33</v>
      </c>
      <c r="G10" s="51">
        <f>+Tabla1[[#This Row],[EXISTENCIA]]*Tabla1[[#This Row],[PRECIO UNITARIO]]</f>
        <v>2162.79</v>
      </c>
    </row>
    <row r="11" spans="1:8" x14ac:dyDescent="0.25">
      <c r="A11" s="56">
        <v>45009</v>
      </c>
      <c r="B11" s="56">
        <v>45009</v>
      </c>
      <c r="C11" s="57">
        <v>4</v>
      </c>
      <c r="D11" s="42" t="s">
        <v>320</v>
      </c>
      <c r="E11" s="44">
        <v>60</v>
      </c>
      <c r="F11" s="58">
        <v>312.22999999999996</v>
      </c>
      <c r="G11" s="51">
        <f>+Tabla1[[#This Row],[EXISTENCIA]]*Tabla1[[#This Row],[PRECIO UNITARIO]]</f>
        <v>18733.8</v>
      </c>
    </row>
    <row r="12" spans="1:8" x14ac:dyDescent="0.25">
      <c r="A12" s="56">
        <v>43504</v>
      </c>
      <c r="B12" s="56">
        <v>43504</v>
      </c>
      <c r="C12" s="57">
        <v>6</v>
      </c>
      <c r="D12" s="42" t="s">
        <v>373</v>
      </c>
      <c r="E12" s="44">
        <v>5</v>
      </c>
      <c r="F12" s="58">
        <v>96.64</v>
      </c>
      <c r="G12" s="51">
        <f>+Tabla1[[#This Row],[EXISTENCIA]]*Tabla1[[#This Row],[PRECIO UNITARIO]]</f>
        <v>483.2</v>
      </c>
    </row>
    <row r="13" spans="1:8" x14ac:dyDescent="0.25">
      <c r="A13" s="56">
        <v>43504</v>
      </c>
      <c r="B13" s="56">
        <v>43504</v>
      </c>
      <c r="C13" s="57">
        <v>7</v>
      </c>
      <c r="D13" s="42" t="s">
        <v>374</v>
      </c>
      <c r="E13" s="44">
        <v>25</v>
      </c>
      <c r="F13" s="58">
        <v>14.326696480000001</v>
      </c>
      <c r="G13" s="51">
        <f>+Tabla1[[#This Row],[EXISTENCIA]]*Tabla1[[#This Row],[PRECIO UNITARIO]]</f>
        <v>358.16741200000001</v>
      </c>
      <c r="H13" s="59"/>
    </row>
    <row r="14" spans="1:8" x14ac:dyDescent="0.25">
      <c r="A14" s="56">
        <v>45009</v>
      </c>
      <c r="B14" s="56">
        <v>45009</v>
      </c>
      <c r="C14" s="57">
        <v>260</v>
      </c>
      <c r="D14" s="42" t="s">
        <v>375</v>
      </c>
      <c r="E14" s="44">
        <v>14</v>
      </c>
      <c r="F14" s="58">
        <v>200</v>
      </c>
      <c r="G14" s="51">
        <f>+Tabla1[[#This Row],[EXISTENCIA]]*Tabla1[[#This Row],[PRECIO UNITARIO]]</f>
        <v>2800</v>
      </c>
    </row>
    <row r="15" spans="1:8" x14ac:dyDescent="0.25">
      <c r="A15" s="56">
        <v>44841</v>
      </c>
      <c r="B15" s="56">
        <v>44841</v>
      </c>
      <c r="C15" s="57" t="s">
        <v>319</v>
      </c>
      <c r="D15" s="42" t="s">
        <v>341</v>
      </c>
      <c r="E15" s="44">
        <v>4</v>
      </c>
      <c r="F15" s="58">
        <v>1486.8</v>
      </c>
      <c r="G15" s="51">
        <f>+Tabla1[[#This Row],[EXISTENCIA]]*Tabla1[[#This Row],[PRECIO UNITARIO]]</f>
        <v>5947.2</v>
      </c>
    </row>
    <row r="16" spans="1:8" x14ac:dyDescent="0.25">
      <c r="A16" s="56">
        <v>43504</v>
      </c>
      <c r="B16" s="56">
        <v>43504</v>
      </c>
      <c r="C16" s="57">
        <v>258</v>
      </c>
      <c r="D16" s="42" t="s">
        <v>318</v>
      </c>
      <c r="E16" s="44">
        <v>15</v>
      </c>
      <c r="F16" s="58">
        <v>169.92000000000002</v>
      </c>
      <c r="G16" s="51">
        <f>+Tabla1[[#This Row],[EXISTENCIA]]*Tabla1[[#This Row],[PRECIO UNITARIO]]</f>
        <v>2548.8000000000002</v>
      </c>
    </row>
    <row r="17" spans="1:7" x14ac:dyDescent="0.25">
      <c r="A17" s="56">
        <v>44841</v>
      </c>
      <c r="B17" s="56">
        <v>44841</v>
      </c>
      <c r="C17" s="57">
        <v>14</v>
      </c>
      <c r="D17" s="42" t="s">
        <v>376</v>
      </c>
      <c r="E17" s="44">
        <v>2</v>
      </c>
      <c r="F17" s="58">
        <v>359.99</v>
      </c>
      <c r="G17" s="51">
        <f>+Tabla1[[#This Row],[EXISTENCIA]]*Tabla1[[#This Row],[PRECIO UNITARIO]]</f>
        <v>719.98</v>
      </c>
    </row>
    <row r="18" spans="1:7" x14ac:dyDescent="0.25">
      <c r="A18" s="56">
        <v>43504</v>
      </c>
      <c r="B18" s="56">
        <v>43504</v>
      </c>
      <c r="C18" s="57">
        <v>15</v>
      </c>
      <c r="D18" s="42" t="s">
        <v>377</v>
      </c>
      <c r="E18" s="44">
        <v>1</v>
      </c>
      <c r="F18" s="58">
        <v>339.84</v>
      </c>
      <c r="G18" s="51">
        <f>+Tabla1[[#This Row],[EXISTENCIA]]*Tabla1[[#This Row],[PRECIO UNITARIO]]</f>
        <v>339.84</v>
      </c>
    </row>
    <row r="19" spans="1:7" x14ac:dyDescent="0.25">
      <c r="A19" s="56">
        <v>43504</v>
      </c>
      <c r="B19" s="56">
        <v>43504</v>
      </c>
      <c r="C19" s="57">
        <v>16</v>
      </c>
      <c r="D19" s="42" t="s">
        <v>378</v>
      </c>
      <c r="E19" s="44">
        <v>28</v>
      </c>
      <c r="F19" s="58">
        <v>725</v>
      </c>
      <c r="G19" s="51">
        <f>+Tabla1[[#This Row],[EXISTENCIA]]*Tabla1[[#This Row],[PRECIO UNITARIO]]</f>
        <v>20300</v>
      </c>
    </row>
    <row r="20" spans="1:7" x14ac:dyDescent="0.25">
      <c r="A20" s="56">
        <v>44862</v>
      </c>
      <c r="B20" s="56">
        <v>44862</v>
      </c>
      <c r="C20" s="57">
        <v>18</v>
      </c>
      <c r="D20" s="42" t="s">
        <v>379</v>
      </c>
      <c r="E20" s="44">
        <v>20</v>
      </c>
      <c r="F20" s="58">
        <v>350</v>
      </c>
      <c r="G20" s="51">
        <f>+Tabla1[[#This Row],[EXISTENCIA]]*Tabla1[[#This Row],[PRECIO UNITARIO]]</f>
        <v>7000</v>
      </c>
    </row>
    <row r="21" spans="1:7" x14ac:dyDescent="0.25">
      <c r="A21" s="56">
        <v>44862</v>
      </c>
      <c r="B21" s="56">
        <v>44862</v>
      </c>
      <c r="C21" s="57">
        <v>19</v>
      </c>
      <c r="D21" s="42" t="s">
        <v>380</v>
      </c>
      <c r="E21" s="44">
        <v>567</v>
      </c>
      <c r="F21" s="58">
        <v>100.3</v>
      </c>
      <c r="G21" s="51">
        <f>+Tabla1[[#This Row],[EXISTENCIA]]*Tabla1[[#This Row],[PRECIO UNITARIO]]</f>
        <v>56870.1</v>
      </c>
    </row>
    <row r="22" spans="1:7" x14ac:dyDescent="0.25">
      <c r="A22" s="56">
        <v>44862</v>
      </c>
      <c r="B22" s="56">
        <v>44862</v>
      </c>
      <c r="C22" s="57">
        <v>20</v>
      </c>
      <c r="D22" s="42" t="s">
        <v>317</v>
      </c>
      <c r="E22" s="44">
        <v>29</v>
      </c>
      <c r="F22" s="58">
        <v>29.21</v>
      </c>
      <c r="G22" s="51">
        <f>+Tabla1[[#This Row],[EXISTENCIA]]*Tabla1[[#This Row],[PRECIO UNITARIO]]</f>
        <v>847.09</v>
      </c>
    </row>
    <row r="23" spans="1:7" x14ac:dyDescent="0.25">
      <c r="A23" s="56">
        <v>43504</v>
      </c>
      <c r="B23" s="56">
        <v>43504</v>
      </c>
      <c r="C23" s="57">
        <v>21</v>
      </c>
      <c r="D23" s="42" t="s">
        <v>316</v>
      </c>
      <c r="E23" s="44">
        <v>35</v>
      </c>
      <c r="F23" s="58">
        <v>29.21</v>
      </c>
      <c r="G23" s="51">
        <f>+Tabla1[[#This Row],[EXISTENCIA]]*Tabla1[[#This Row],[PRECIO UNITARIO]]</f>
        <v>1022.35</v>
      </c>
    </row>
    <row r="24" spans="1:7" x14ac:dyDescent="0.25">
      <c r="A24" s="56">
        <v>44965</v>
      </c>
      <c r="B24" s="56">
        <v>44965</v>
      </c>
      <c r="C24" s="57">
        <v>22</v>
      </c>
      <c r="D24" s="42" t="s">
        <v>315</v>
      </c>
      <c r="E24" s="44">
        <v>2</v>
      </c>
      <c r="F24" s="58">
        <v>29.21</v>
      </c>
      <c r="G24" s="51">
        <f>+Tabla1[[#This Row],[EXISTENCIA]]*Tabla1[[#This Row],[PRECIO UNITARIO]]</f>
        <v>58.42</v>
      </c>
    </row>
    <row r="25" spans="1:7" x14ac:dyDescent="0.25">
      <c r="A25" s="56">
        <v>44873</v>
      </c>
      <c r="B25" s="56">
        <v>44873</v>
      </c>
      <c r="C25" s="57">
        <v>23</v>
      </c>
      <c r="D25" s="42" t="s">
        <v>314</v>
      </c>
      <c r="E25" s="44">
        <v>17</v>
      </c>
      <c r="F25" s="58">
        <v>1100</v>
      </c>
      <c r="G25" s="51">
        <f>+Tabla1[[#This Row],[EXISTENCIA]]*Tabla1[[#This Row],[PRECIO UNITARIO]]</f>
        <v>18700</v>
      </c>
    </row>
    <row r="26" spans="1:7" x14ac:dyDescent="0.25">
      <c r="A26" s="56">
        <v>44873</v>
      </c>
      <c r="B26" s="56">
        <v>44873</v>
      </c>
      <c r="C26" s="57">
        <v>25</v>
      </c>
      <c r="D26" s="42" t="s">
        <v>313</v>
      </c>
      <c r="E26" s="44">
        <v>12</v>
      </c>
      <c r="F26" s="58">
        <v>53.01</v>
      </c>
      <c r="G26" s="51">
        <f>+Tabla1[[#This Row],[EXISTENCIA]]*Tabla1[[#This Row],[PRECIO UNITARIO]]</f>
        <v>636.12</v>
      </c>
    </row>
    <row r="27" spans="1:7" x14ac:dyDescent="0.25">
      <c r="A27" s="56">
        <v>43504</v>
      </c>
      <c r="B27" s="56">
        <v>43504</v>
      </c>
      <c r="C27" s="57">
        <v>25.1</v>
      </c>
      <c r="D27" s="42" t="s">
        <v>312</v>
      </c>
      <c r="E27" s="44">
        <v>80</v>
      </c>
      <c r="F27" s="58">
        <v>50</v>
      </c>
      <c r="G27" s="51">
        <f>+Tabla1[[#This Row],[EXISTENCIA]]*Tabla1[[#This Row],[PRECIO UNITARIO]]</f>
        <v>4000</v>
      </c>
    </row>
    <row r="28" spans="1:7" x14ac:dyDescent="0.25">
      <c r="A28" s="56">
        <v>44862</v>
      </c>
      <c r="B28" s="56">
        <v>44862</v>
      </c>
      <c r="C28" s="57">
        <v>24</v>
      </c>
      <c r="D28" s="42" t="s">
        <v>381</v>
      </c>
      <c r="E28" s="44">
        <v>20</v>
      </c>
      <c r="F28" s="58">
        <v>29.21</v>
      </c>
      <c r="G28" s="51">
        <f>+Tabla1[[#This Row],[EXISTENCIA]]*Tabla1[[#This Row],[PRECIO UNITARIO]]</f>
        <v>584.20000000000005</v>
      </c>
    </row>
    <row r="29" spans="1:7" x14ac:dyDescent="0.25">
      <c r="A29" s="56">
        <v>44862</v>
      </c>
      <c r="B29" s="56">
        <v>44862</v>
      </c>
      <c r="C29" s="57">
        <v>26</v>
      </c>
      <c r="D29" s="42" t="s">
        <v>311</v>
      </c>
      <c r="E29" s="44">
        <v>18</v>
      </c>
      <c r="F29" s="58">
        <v>29.209999999999997</v>
      </c>
      <c r="G29" s="51">
        <f>+Tabla1[[#This Row],[EXISTENCIA]]*Tabla1[[#This Row],[PRECIO UNITARIO]]</f>
        <v>525.78</v>
      </c>
    </row>
    <row r="30" spans="1:7" x14ac:dyDescent="0.25">
      <c r="A30" s="56">
        <v>44873</v>
      </c>
      <c r="B30" s="56">
        <v>44873</v>
      </c>
      <c r="C30" s="57">
        <v>27</v>
      </c>
      <c r="D30" s="42" t="s">
        <v>310</v>
      </c>
      <c r="E30" s="44">
        <v>1</v>
      </c>
      <c r="F30" s="58">
        <v>29.21</v>
      </c>
      <c r="G30" s="51">
        <f>+Tabla1[[#This Row],[EXISTENCIA]]*Tabla1[[#This Row],[PRECIO UNITARIO]]</f>
        <v>29.21</v>
      </c>
    </row>
    <row r="31" spans="1:7" x14ac:dyDescent="0.25">
      <c r="A31" s="56">
        <v>43504</v>
      </c>
      <c r="B31" s="56">
        <v>43504</v>
      </c>
      <c r="C31" s="57">
        <v>28</v>
      </c>
      <c r="D31" s="42" t="s">
        <v>309</v>
      </c>
      <c r="E31" s="44">
        <v>17</v>
      </c>
      <c r="F31" s="58">
        <v>29.21</v>
      </c>
      <c r="G31" s="51">
        <f>+Tabla1[[#This Row],[EXISTENCIA]]*Tabla1[[#This Row],[PRECIO UNITARIO]]</f>
        <v>496.57</v>
      </c>
    </row>
    <row r="32" spans="1:7" x14ac:dyDescent="0.25">
      <c r="A32" s="56">
        <v>45000</v>
      </c>
      <c r="B32" s="56">
        <v>45000</v>
      </c>
      <c r="C32" s="57" t="s">
        <v>306</v>
      </c>
      <c r="D32" s="42" t="s">
        <v>308</v>
      </c>
      <c r="E32" s="44">
        <v>13</v>
      </c>
      <c r="F32" s="58">
        <v>50</v>
      </c>
      <c r="G32" s="51">
        <f>+Tabla1[[#This Row],[EXISTENCIA]]*Tabla1[[#This Row],[PRECIO UNITARIO]]</f>
        <v>650</v>
      </c>
    </row>
    <row r="33" spans="1:7" x14ac:dyDescent="0.25">
      <c r="A33" s="56">
        <v>44841</v>
      </c>
      <c r="B33" s="56">
        <v>44841</v>
      </c>
      <c r="C33" s="57">
        <v>29</v>
      </c>
      <c r="D33" s="42" t="s">
        <v>307</v>
      </c>
      <c r="E33" s="44">
        <v>7</v>
      </c>
      <c r="F33" s="58">
        <v>703</v>
      </c>
      <c r="G33" s="51">
        <f>+Tabla1[[#This Row],[EXISTENCIA]]*Tabla1[[#This Row],[PRECIO UNITARIO]]</f>
        <v>4921</v>
      </c>
    </row>
    <row r="34" spans="1:7" x14ac:dyDescent="0.25">
      <c r="A34" s="56">
        <v>44841</v>
      </c>
      <c r="B34" s="56">
        <v>44841</v>
      </c>
      <c r="C34" s="57" t="s">
        <v>303</v>
      </c>
      <c r="D34" s="42" t="s">
        <v>305</v>
      </c>
      <c r="E34" s="44">
        <v>16</v>
      </c>
      <c r="F34" s="58">
        <v>43.66</v>
      </c>
      <c r="G34" s="51">
        <f>+Tabla1[[#This Row],[EXISTENCIA]]*Tabla1[[#This Row],[PRECIO UNITARIO]]</f>
        <v>698.56</v>
      </c>
    </row>
    <row r="35" spans="1:7" x14ac:dyDescent="0.25">
      <c r="A35" s="56">
        <v>44873</v>
      </c>
      <c r="B35" s="56">
        <v>44873</v>
      </c>
      <c r="C35" s="57">
        <v>30</v>
      </c>
      <c r="D35" s="42" t="s">
        <v>304</v>
      </c>
      <c r="E35" s="44">
        <v>33</v>
      </c>
      <c r="F35" s="58">
        <v>24.78</v>
      </c>
      <c r="G35" s="51">
        <f>+Tabla1[[#This Row],[EXISTENCIA]]*Tabla1[[#This Row],[PRECIO UNITARIO]]</f>
        <v>817.74</v>
      </c>
    </row>
    <row r="36" spans="1:7" x14ac:dyDescent="0.25">
      <c r="A36" s="56">
        <v>43504</v>
      </c>
      <c r="B36" s="56">
        <v>43504</v>
      </c>
      <c r="C36" s="57">
        <v>32</v>
      </c>
      <c r="D36" s="42" t="s">
        <v>302</v>
      </c>
      <c r="E36" s="44">
        <v>3</v>
      </c>
      <c r="F36" s="58">
        <v>92.81</v>
      </c>
      <c r="G36" s="51">
        <f>+Tabla1[[#This Row],[EXISTENCIA]]*Tabla1[[#This Row],[PRECIO UNITARIO]]</f>
        <v>278.43</v>
      </c>
    </row>
    <row r="37" spans="1:7" x14ac:dyDescent="0.25">
      <c r="A37" s="56">
        <v>43504</v>
      </c>
      <c r="B37" s="56">
        <v>43504</v>
      </c>
      <c r="C37" s="57">
        <v>33</v>
      </c>
      <c r="D37" s="42" t="s">
        <v>301</v>
      </c>
      <c r="E37" s="44">
        <v>13</v>
      </c>
      <c r="F37" s="58">
        <v>36</v>
      </c>
      <c r="G37" s="51">
        <f>+Tabla1[[#This Row],[EXISTENCIA]]*Tabla1[[#This Row],[PRECIO UNITARIO]]</f>
        <v>468</v>
      </c>
    </row>
    <row r="38" spans="1:7" x14ac:dyDescent="0.25">
      <c r="A38" s="56">
        <v>43504</v>
      </c>
      <c r="B38" s="56">
        <v>43504</v>
      </c>
      <c r="C38" s="57">
        <v>34</v>
      </c>
      <c r="D38" s="42" t="s">
        <v>300</v>
      </c>
      <c r="E38" s="44">
        <v>4</v>
      </c>
      <c r="F38" s="58">
        <v>228</v>
      </c>
      <c r="G38" s="51">
        <f>+Tabla1[[#This Row],[EXISTENCIA]]*Tabla1[[#This Row],[PRECIO UNITARIO]]</f>
        <v>912</v>
      </c>
    </row>
    <row r="39" spans="1:7" x14ac:dyDescent="0.25">
      <c r="A39" s="56">
        <v>44873</v>
      </c>
      <c r="B39" s="56">
        <v>44873</v>
      </c>
      <c r="C39" s="57">
        <v>124</v>
      </c>
      <c r="D39" s="42" t="s">
        <v>299</v>
      </c>
      <c r="E39" s="44">
        <v>16</v>
      </c>
      <c r="F39" s="58">
        <v>50</v>
      </c>
      <c r="G39" s="51">
        <f>+Tabla1[[#This Row],[EXISTENCIA]]*Tabla1[[#This Row],[PRECIO UNITARIO]]</f>
        <v>800</v>
      </c>
    </row>
    <row r="40" spans="1:7" ht="30" x14ac:dyDescent="0.25">
      <c r="A40" s="56">
        <v>44862</v>
      </c>
      <c r="B40" s="56">
        <v>44862</v>
      </c>
      <c r="C40" s="57" t="s">
        <v>297</v>
      </c>
      <c r="D40" s="42" t="s">
        <v>298</v>
      </c>
      <c r="E40" s="44">
        <v>1</v>
      </c>
      <c r="F40" s="58">
        <v>140</v>
      </c>
      <c r="G40" s="51">
        <f>+Tabla1[[#This Row],[EXISTENCIA]]*Tabla1[[#This Row],[PRECIO UNITARIO]]</f>
        <v>140</v>
      </c>
    </row>
    <row r="41" spans="1:7" x14ac:dyDescent="0.25">
      <c r="A41" s="56">
        <v>44841</v>
      </c>
      <c r="B41" s="56">
        <v>44841</v>
      </c>
      <c r="C41" s="57">
        <v>37</v>
      </c>
      <c r="D41" s="42" t="s">
        <v>296</v>
      </c>
      <c r="E41" s="44">
        <v>95</v>
      </c>
      <c r="F41" s="58">
        <v>70.8</v>
      </c>
      <c r="G41" s="51">
        <f>+Tabla1[[#This Row],[EXISTENCIA]]*Tabla1[[#This Row],[PRECIO UNITARIO]]</f>
        <v>6726</v>
      </c>
    </row>
    <row r="42" spans="1:7" x14ac:dyDescent="0.25">
      <c r="A42" s="56">
        <v>44862</v>
      </c>
      <c r="B42" s="56">
        <v>44862</v>
      </c>
      <c r="C42" s="57">
        <v>38</v>
      </c>
      <c r="D42" s="42" t="s">
        <v>382</v>
      </c>
      <c r="E42" s="44">
        <v>84</v>
      </c>
      <c r="F42" s="58">
        <v>80</v>
      </c>
      <c r="G42" s="51">
        <f>+Tabla1[[#This Row],[EXISTENCIA]]*Tabla1[[#This Row],[PRECIO UNITARIO]]</f>
        <v>6720</v>
      </c>
    </row>
    <row r="43" spans="1:7" x14ac:dyDescent="0.25">
      <c r="A43" s="56">
        <v>45000</v>
      </c>
      <c r="B43" s="56">
        <v>45000</v>
      </c>
      <c r="C43" s="57" t="s">
        <v>352</v>
      </c>
      <c r="D43" s="42" t="s">
        <v>383</v>
      </c>
      <c r="E43" s="44">
        <v>56</v>
      </c>
      <c r="F43" s="58">
        <v>80</v>
      </c>
      <c r="G43" s="51">
        <f>+Tabla1[[#This Row],[EXISTENCIA]]*Tabla1[[#This Row],[PRECIO UNITARIO]]</f>
        <v>4480</v>
      </c>
    </row>
    <row r="44" spans="1:7" ht="30" x14ac:dyDescent="0.25">
      <c r="A44" s="56">
        <v>44873</v>
      </c>
      <c r="B44" s="56">
        <v>44873</v>
      </c>
      <c r="C44" s="57">
        <v>39</v>
      </c>
      <c r="D44" s="42" t="s">
        <v>384</v>
      </c>
      <c r="E44" s="44">
        <v>72</v>
      </c>
      <c r="F44" s="58">
        <v>331.58</v>
      </c>
      <c r="G44" s="51">
        <f>+Tabla1[[#This Row],[EXISTENCIA]]*Tabla1[[#This Row],[PRECIO UNITARIO]]</f>
        <v>23873.759999999998</v>
      </c>
    </row>
    <row r="45" spans="1:7" x14ac:dyDescent="0.25">
      <c r="A45" s="56">
        <v>43504</v>
      </c>
      <c r="B45" s="56">
        <v>43504</v>
      </c>
      <c r="C45" s="57">
        <v>40</v>
      </c>
      <c r="D45" s="42" t="s">
        <v>351</v>
      </c>
      <c r="E45" s="44">
        <v>5</v>
      </c>
      <c r="F45" s="58">
        <v>284.83000000000004</v>
      </c>
      <c r="G45" s="51">
        <f>+Tabla1[[#This Row],[EXISTENCIA]]*Tabla1[[#This Row],[PRECIO UNITARIO]]</f>
        <v>1424.15</v>
      </c>
    </row>
    <row r="46" spans="1:7" x14ac:dyDescent="0.25">
      <c r="A46" s="56">
        <v>45009</v>
      </c>
      <c r="B46" s="56">
        <v>45009</v>
      </c>
      <c r="C46" s="57" t="s">
        <v>329</v>
      </c>
      <c r="D46" s="42" t="s">
        <v>331</v>
      </c>
      <c r="E46" s="44">
        <v>9</v>
      </c>
      <c r="F46" s="58">
        <v>156.11000000000001</v>
      </c>
      <c r="G46" s="51">
        <f>+Tabla1[[#This Row],[EXISTENCIA]]*Tabla1[[#This Row],[PRECIO UNITARIO]]</f>
        <v>1404.9900000000002</v>
      </c>
    </row>
    <row r="47" spans="1:7" x14ac:dyDescent="0.25">
      <c r="A47" s="56">
        <v>44862</v>
      </c>
      <c r="B47" s="56">
        <v>44862</v>
      </c>
      <c r="C47" s="57">
        <v>41</v>
      </c>
      <c r="D47" s="42" t="s">
        <v>295</v>
      </c>
      <c r="E47" s="44">
        <v>31</v>
      </c>
      <c r="F47" s="58">
        <v>703</v>
      </c>
      <c r="G47" s="51">
        <f>+Tabla1[[#This Row],[EXISTENCIA]]*Tabla1[[#This Row],[PRECIO UNITARIO]]</f>
        <v>21793</v>
      </c>
    </row>
    <row r="48" spans="1:7" x14ac:dyDescent="0.25">
      <c r="A48" s="56">
        <v>45008</v>
      </c>
      <c r="B48" s="56">
        <v>45008</v>
      </c>
      <c r="C48" s="57">
        <v>43</v>
      </c>
      <c r="D48" s="42" t="s">
        <v>330</v>
      </c>
      <c r="E48" s="44">
        <v>9</v>
      </c>
      <c r="F48" s="58">
        <v>554.59999999999991</v>
      </c>
      <c r="G48" s="51">
        <f>+Tabla1[[#This Row],[EXISTENCIA]]*Tabla1[[#This Row],[PRECIO UNITARIO]]</f>
        <v>4991.3999999999996</v>
      </c>
    </row>
    <row r="49" spans="1:7" x14ac:dyDescent="0.25">
      <c r="A49" s="56">
        <v>45008</v>
      </c>
      <c r="B49" s="56">
        <v>45008</v>
      </c>
      <c r="C49" s="57">
        <v>44</v>
      </c>
      <c r="D49" s="42" t="s">
        <v>294</v>
      </c>
      <c r="E49" s="44">
        <v>5</v>
      </c>
      <c r="F49" s="58">
        <v>60.39</v>
      </c>
      <c r="G49" s="51">
        <f>+Tabla1[[#This Row],[EXISTENCIA]]*Tabla1[[#This Row],[PRECIO UNITARIO]]</f>
        <v>301.95</v>
      </c>
    </row>
    <row r="50" spans="1:7" x14ac:dyDescent="0.25">
      <c r="A50" s="56">
        <v>44841</v>
      </c>
      <c r="B50" s="56">
        <v>44841</v>
      </c>
      <c r="C50" s="57" t="s">
        <v>192</v>
      </c>
      <c r="D50" s="42" t="s">
        <v>293</v>
      </c>
      <c r="E50" s="44">
        <v>27</v>
      </c>
      <c r="F50" s="58">
        <v>120</v>
      </c>
      <c r="G50" s="51">
        <f>+Tabla1[[#This Row],[EXISTENCIA]]*Tabla1[[#This Row],[PRECIO UNITARIO]]</f>
        <v>3240</v>
      </c>
    </row>
    <row r="51" spans="1:7" x14ac:dyDescent="0.25">
      <c r="A51" s="56">
        <v>45008</v>
      </c>
      <c r="B51" s="56">
        <v>45008</v>
      </c>
      <c r="C51" s="57">
        <v>46</v>
      </c>
      <c r="D51" s="42" t="s">
        <v>292</v>
      </c>
      <c r="E51" s="44">
        <v>20</v>
      </c>
      <c r="F51" s="58">
        <v>120</v>
      </c>
      <c r="G51" s="51">
        <f>+Tabla1[[#This Row],[EXISTENCIA]]*Tabla1[[#This Row],[PRECIO UNITARIO]]</f>
        <v>2400</v>
      </c>
    </row>
    <row r="52" spans="1:7" x14ac:dyDescent="0.25">
      <c r="A52" s="56">
        <v>45008</v>
      </c>
      <c r="B52" s="56">
        <v>45008</v>
      </c>
      <c r="C52" s="57">
        <v>47</v>
      </c>
      <c r="D52" s="42" t="s">
        <v>291</v>
      </c>
      <c r="E52" s="44">
        <v>23</v>
      </c>
      <c r="F52" s="58">
        <v>120</v>
      </c>
      <c r="G52" s="51">
        <f>+Tabla1[[#This Row],[EXISTENCIA]]*Tabla1[[#This Row],[PRECIO UNITARIO]]</f>
        <v>2760</v>
      </c>
    </row>
    <row r="53" spans="1:7" x14ac:dyDescent="0.25">
      <c r="A53" s="56">
        <v>43504</v>
      </c>
      <c r="B53" s="56">
        <v>43504</v>
      </c>
      <c r="C53" s="57">
        <v>49</v>
      </c>
      <c r="D53" s="42" t="s">
        <v>385</v>
      </c>
      <c r="E53" s="44">
        <v>22</v>
      </c>
      <c r="F53" s="58">
        <v>120</v>
      </c>
      <c r="G53" s="51">
        <f>+Tabla1[[#This Row],[EXISTENCIA]]*Tabla1[[#This Row],[PRECIO UNITARIO]]</f>
        <v>2640</v>
      </c>
    </row>
    <row r="54" spans="1:7" x14ac:dyDescent="0.25">
      <c r="A54" s="56">
        <v>43504</v>
      </c>
      <c r="B54" s="56">
        <v>43504</v>
      </c>
      <c r="C54" s="57">
        <v>51</v>
      </c>
      <c r="D54" s="42" t="s">
        <v>290</v>
      </c>
      <c r="E54" s="44">
        <v>23</v>
      </c>
      <c r="F54" s="58">
        <v>120</v>
      </c>
      <c r="G54" s="51">
        <f>+Tabla1[[#This Row],[EXISTENCIA]]*Tabla1[[#This Row],[PRECIO UNITARIO]]</f>
        <v>2760</v>
      </c>
    </row>
    <row r="55" spans="1:7" ht="30" x14ac:dyDescent="0.25">
      <c r="A55" s="56">
        <v>43504</v>
      </c>
      <c r="B55" s="56">
        <v>43504</v>
      </c>
      <c r="C55" s="57">
        <v>53</v>
      </c>
      <c r="D55" s="42" t="s">
        <v>289</v>
      </c>
      <c r="E55" s="44">
        <v>59</v>
      </c>
      <c r="F55" s="58">
        <v>2.65</v>
      </c>
      <c r="G55" s="51">
        <f>+Tabla1[[#This Row],[EXISTENCIA]]*Tabla1[[#This Row],[PRECIO UNITARIO]]</f>
        <v>156.35</v>
      </c>
    </row>
    <row r="56" spans="1:7" ht="30" x14ac:dyDescent="0.25">
      <c r="A56" s="56">
        <v>43504</v>
      </c>
      <c r="B56" s="56">
        <v>43504</v>
      </c>
      <c r="C56" s="57">
        <v>54</v>
      </c>
      <c r="D56" s="42" t="s">
        <v>288</v>
      </c>
      <c r="E56" s="44">
        <v>30</v>
      </c>
      <c r="F56" s="58">
        <v>3.65</v>
      </c>
      <c r="G56" s="51">
        <f>+Tabla1[[#This Row],[EXISTENCIA]]*Tabla1[[#This Row],[PRECIO UNITARIO]]</f>
        <v>109.5</v>
      </c>
    </row>
    <row r="57" spans="1:7" ht="30" x14ac:dyDescent="0.25">
      <c r="A57" s="56">
        <v>43504</v>
      </c>
      <c r="B57" s="56">
        <v>43504</v>
      </c>
      <c r="C57" s="57">
        <v>55</v>
      </c>
      <c r="D57" s="42" t="s">
        <v>287</v>
      </c>
      <c r="E57" s="44">
        <v>26</v>
      </c>
      <c r="F57" s="58">
        <v>4.6500000000000004</v>
      </c>
      <c r="G57" s="51">
        <f>+Tabla1[[#This Row],[EXISTENCIA]]*Tabla1[[#This Row],[PRECIO UNITARIO]]</f>
        <v>120.9</v>
      </c>
    </row>
    <row r="58" spans="1:7" x14ac:dyDescent="0.25">
      <c r="A58" s="56">
        <v>43504</v>
      </c>
      <c r="B58" s="56">
        <v>43504</v>
      </c>
      <c r="C58" s="57">
        <v>56</v>
      </c>
      <c r="D58" s="42" t="s">
        <v>286</v>
      </c>
      <c r="E58" s="44">
        <v>2</v>
      </c>
      <c r="F58" s="58">
        <v>85</v>
      </c>
      <c r="G58" s="51">
        <f>+Tabla1[[#This Row],[EXISTENCIA]]*Tabla1[[#This Row],[PRECIO UNITARIO]]</f>
        <v>170</v>
      </c>
    </row>
    <row r="59" spans="1:7" x14ac:dyDescent="0.25">
      <c r="A59" s="56">
        <v>43504</v>
      </c>
      <c r="B59" s="56">
        <v>43504</v>
      </c>
      <c r="C59" s="57">
        <v>57</v>
      </c>
      <c r="D59" s="42" t="s">
        <v>285</v>
      </c>
      <c r="E59" s="44">
        <v>26</v>
      </c>
      <c r="F59" s="58">
        <v>85</v>
      </c>
      <c r="G59" s="51">
        <f>+Tabla1[[#This Row],[EXISTENCIA]]*Tabla1[[#This Row],[PRECIO UNITARIO]]</f>
        <v>2210</v>
      </c>
    </row>
    <row r="60" spans="1:7" x14ac:dyDescent="0.25">
      <c r="A60" s="56">
        <v>43504</v>
      </c>
      <c r="B60" s="56">
        <v>43504</v>
      </c>
      <c r="C60" s="57">
        <v>58</v>
      </c>
      <c r="D60" s="42" t="s">
        <v>284</v>
      </c>
      <c r="E60" s="44">
        <v>2</v>
      </c>
      <c r="F60" s="58">
        <v>1115.1300000000001</v>
      </c>
      <c r="G60" s="51">
        <f>+Tabla1[[#This Row],[EXISTENCIA]]*Tabla1[[#This Row],[PRECIO UNITARIO]]</f>
        <v>2230.2600000000002</v>
      </c>
    </row>
    <row r="61" spans="1:7" x14ac:dyDescent="0.25">
      <c r="A61" s="56">
        <v>43504</v>
      </c>
      <c r="B61" s="56">
        <v>43504</v>
      </c>
      <c r="C61" s="57">
        <v>59</v>
      </c>
      <c r="D61" s="42" t="s">
        <v>283</v>
      </c>
      <c r="E61" s="44">
        <v>2</v>
      </c>
      <c r="F61" s="58">
        <v>1115.1300000000001</v>
      </c>
      <c r="G61" s="51">
        <f>+Tabla1[[#This Row],[EXISTENCIA]]*Tabla1[[#This Row],[PRECIO UNITARIO]]</f>
        <v>2230.2600000000002</v>
      </c>
    </row>
    <row r="62" spans="1:7" x14ac:dyDescent="0.25">
      <c r="A62" s="56">
        <v>43504</v>
      </c>
      <c r="B62" s="56">
        <v>43504</v>
      </c>
      <c r="C62" s="57">
        <v>60</v>
      </c>
      <c r="D62" s="42" t="s">
        <v>282</v>
      </c>
      <c r="E62" s="44">
        <v>1</v>
      </c>
      <c r="F62" s="58">
        <v>1115.1300000000001</v>
      </c>
      <c r="G62" s="51">
        <f>+Tabla1[[#This Row],[EXISTENCIA]]*Tabla1[[#This Row],[PRECIO UNITARIO]]</f>
        <v>1115.1300000000001</v>
      </c>
    </row>
    <row r="63" spans="1:7" x14ac:dyDescent="0.25">
      <c r="A63" s="56">
        <v>43504</v>
      </c>
      <c r="B63" s="56">
        <v>43504</v>
      </c>
      <c r="C63" s="57" t="s">
        <v>279</v>
      </c>
      <c r="D63" s="42" t="s">
        <v>281</v>
      </c>
      <c r="E63" s="44">
        <v>2</v>
      </c>
      <c r="F63" s="58">
        <v>1115.1300000000001</v>
      </c>
      <c r="G63" s="51">
        <f>+Tabla1[[#This Row],[EXISTENCIA]]*Tabla1[[#This Row],[PRECIO UNITARIO]]</f>
        <v>2230.2600000000002</v>
      </c>
    </row>
    <row r="64" spans="1:7" x14ac:dyDescent="0.25">
      <c r="A64" s="56">
        <v>43504</v>
      </c>
      <c r="B64" s="56">
        <v>43504</v>
      </c>
      <c r="C64" s="57">
        <v>61</v>
      </c>
      <c r="D64" s="42" t="s">
        <v>280</v>
      </c>
      <c r="E64" s="44">
        <v>1</v>
      </c>
      <c r="F64" s="58">
        <v>1115.1300000000001</v>
      </c>
      <c r="G64" s="51">
        <f>+Tabla1[[#This Row],[EXISTENCIA]]*Tabla1[[#This Row],[PRECIO UNITARIO]]</f>
        <v>1115.1300000000001</v>
      </c>
    </row>
    <row r="65" spans="1:7" ht="30" x14ac:dyDescent="0.25">
      <c r="A65" s="56">
        <v>43504</v>
      </c>
      <c r="B65" s="56">
        <v>43504</v>
      </c>
      <c r="C65" s="57" t="s">
        <v>276</v>
      </c>
      <c r="D65" s="42" t="s">
        <v>278</v>
      </c>
      <c r="E65" s="44">
        <v>1</v>
      </c>
      <c r="F65" s="58">
        <v>1115.1300000000001</v>
      </c>
      <c r="G65" s="51">
        <f>+Tabla1[[#This Row],[EXISTENCIA]]*Tabla1[[#This Row],[PRECIO UNITARIO]]</f>
        <v>1115.1300000000001</v>
      </c>
    </row>
    <row r="66" spans="1:7" x14ac:dyDescent="0.25">
      <c r="A66" s="56">
        <v>43504</v>
      </c>
      <c r="B66" s="56">
        <v>43504</v>
      </c>
      <c r="C66" s="57">
        <v>62</v>
      </c>
      <c r="D66" s="42" t="s">
        <v>277</v>
      </c>
      <c r="E66" s="44">
        <v>2</v>
      </c>
      <c r="F66" s="58">
        <v>1115.1300000000001</v>
      </c>
      <c r="G66" s="51">
        <f>+Tabla1[[#This Row],[EXISTENCIA]]*Tabla1[[#This Row],[PRECIO UNITARIO]]</f>
        <v>2230.2600000000002</v>
      </c>
    </row>
    <row r="67" spans="1:7" x14ac:dyDescent="0.25">
      <c r="A67" s="56">
        <v>43504</v>
      </c>
      <c r="B67" s="56">
        <v>43504</v>
      </c>
      <c r="C67" s="57">
        <v>63</v>
      </c>
      <c r="D67" s="42" t="s">
        <v>275</v>
      </c>
      <c r="E67" s="44">
        <v>1</v>
      </c>
      <c r="F67" s="58">
        <v>1115.1300000000001</v>
      </c>
      <c r="G67" s="51">
        <f>+Tabla1[[#This Row],[EXISTENCIA]]*Tabla1[[#This Row],[PRECIO UNITARIO]]</f>
        <v>1115.1300000000001</v>
      </c>
    </row>
    <row r="68" spans="1:7" ht="30" x14ac:dyDescent="0.25">
      <c r="A68" s="56">
        <v>43504</v>
      </c>
      <c r="B68" s="56">
        <v>43504</v>
      </c>
      <c r="C68" s="57">
        <v>64</v>
      </c>
      <c r="D68" s="42" t="s">
        <v>274</v>
      </c>
      <c r="E68" s="44">
        <v>4</v>
      </c>
      <c r="F68" s="58">
        <v>80</v>
      </c>
      <c r="G68" s="51">
        <f>+Tabla1[[#This Row],[EXISTENCIA]]*Tabla1[[#This Row],[PRECIO UNITARIO]]</f>
        <v>320</v>
      </c>
    </row>
    <row r="69" spans="1:7" ht="30" x14ac:dyDescent="0.25">
      <c r="A69" s="56">
        <v>43504</v>
      </c>
      <c r="B69" s="56">
        <v>43504</v>
      </c>
      <c r="C69" s="57">
        <v>65</v>
      </c>
      <c r="D69" s="42" t="s">
        <v>273</v>
      </c>
      <c r="E69" s="44">
        <v>1</v>
      </c>
      <c r="F69" s="58">
        <v>75</v>
      </c>
      <c r="G69" s="51">
        <f>+Tabla1[[#This Row],[EXISTENCIA]]*Tabla1[[#This Row],[PRECIO UNITARIO]]</f>
        <v>75</v>
      </c>
    </row>
    <row r="70" spans="1:7" ht="30" x14ac:dyDescent="0.25">
      <c r="A70" s="56">
        <v>43504</v>
      </c>
      <c r="B70" s="56">
        <v>43504</v>
      </c>
      <c r="C70" s="57">
        <v>66</v>
      </c>
      <c r="D70" s="42" t="s">
        <v>342</v>
      </c>
      <c r="E70" s="44">
        <v>28</v>
      </c>
      <c r="F70" s="58">
        <v>80</v>
      </c>
      <c r="G70" s="51">
        <f>+Tabla1[[#This Row],[EXISTENCIA]]*Tabla1[[#This Row],[PRECIO UNITARIO]]</f>
        <v>2240</v>
      </c>
    </row>
    <row r="71" spans="1:7" ht="30" x14ac:dyDescent="0.25">
      <c r="A71" s="56">
        <v>43504</v>
      </c>
      <c r="B71" s="56">
        <v>43504</v>
      </c>
      <c r="C71" s="57">
        <v>67</v>
      </c>
      <c r="D71" s="42" t="s">
        <v>272</v>
      </c>
      <c r="E71" s="44">
        <v>3</v>
      </c>
      <c r="F71" s="58">
        <v>80</v>
      </c>
      <c r="G71" s="51">
        <f>+Tabla1[[#This Row],[EXISTENCIA]]*Tabla1[[#This Row],[PRECIO UNITARIO]]</f>
        <v>240</v>
      </c>
    </row>
    <row r="72" spans="1:7" ht="30" x14ac:dyDescent="0.25">
      <c r="A72" s="56">
        <v>43504</v>
      </c>
      <c r="B72" s="56">
        <v>43504</v>
      </c>
      <c r="C72" s="57">
        <v>68</v>
      </c>
      <c r="D72" s="42" t="s">
        <v>271</v>
      </c>
      <c r="E72" s="44">
        <v>3</v>
      </c>
      <c r="F72" s="58">
        <v>75</v>
      </c>
      <c r="G72" s="51">
        <f>+Tabla1[[#This Row],[EXISTENCIA]]*Tabla1[[#This Row],[PRECIO UNITARIO]]</f>
        <v>225</v>
      </c>
    </row>
    <row r="73" spans="1:7" ht="30" x14ac:dyDescent="0.25">
      <c r="A73" s="56">
        <v>43504</v>
      </c>
      <c r="B73" s="56">
        <v>43504</v>
      </c>
      <c r="C73" s="57">
        <v>69</v>
      </c>
      <c r="D73" s="42" t="s">
        <v>270</v>
      </c>
      <c r="E73" s="44">
        <v>25</v>
      </c>
      <c r="F73" s="58">
        <v>75</v>
      </c>
      <c r="G73" s="51">
        <f>+Tabla1[[#This Row],[EXISTENCIA]]*Tabla1[[#This Row],[PRECIO UNITARIO]]</f>
        <v>1875</v>
      </c>
    </row>
    <row r="74" spans="1:7" ht="30" x14ac:dyDescent="0.25">
      <c r="A74" s="56">
        <v>43504</v>
      </c>
      <c r="B74" s="56">
        <v>43504</v>
      </c>
      <c r="C74" s="57">
        <v>70</v>
      </c>
      <c r="D74" s="42" t="s">
        <v>269</v>
      </c>
      <c r="E74" s="44">
        <v>19</v>
      </c>
      <c r="F74" s="58">
        <v>94.3</v>
      </c>
      <c r="G74" s="51">
        <f>+Tabla1[[#This Row],[EXISTENCIA]]*Tabla1[[#This Row],[PRECIO UNITARIO]]</f>
        <v>1791.7</v>
      </c>
    </row>
    <row r="75" spans="1:7" ht="30" x14ac:dyDescent="0.25">
      <c r="A75" s="56">
        <v>43504</v>
      </c>
      <c r="B75" s="56">
        <v>43504</v>
      </c>
      <c r="C75" s="57">
        <v>71</v>
      </c>
      <c r="D75" s="42" t="s">
        <v>386</v>
      </c>
      <c r="E75" s="44">
        <v>25</v>
      </c>
      <c r="F75" s="58">
        <v>80</v>
      </c>
      <c r="G75" s="51">
        <f>+Tabla1[[#This Row],[EXISTENCIA]]*Tabla1[[#This Row],[PRECIO UNITARIO]]</f>
        <v>2000</v>
      </c>
    </row>
    <row r="76" spans="1:7" ht="30" x14ac:dyDescent="0.25">
      <c r="A76" s="56">
        <v>44873</v>
      </c>
      <c r="B76" s="56">
        <v>44873</v>
      </c>
      <c r="C76" s="57">
        <v>72</v>
      </c>
      <c r="D76" s="42" t="s">
        <v>268</v>
      </c>
      <c r="E76" s="44">
        <v>3</v>
      </c>
      <c r="F76" s="58">
        <v>75</v>
      </c>
      <c r="G76" s="51">
        <f>+Tabla1[[#This Row],[EXISTENCIA]]*Tabla1[[#This Row],[PRECIO UNITARIO]]</f>
        <v>225</v>
      </c>
    </row>
    <row r="77" spans="1:7" ht="30" x14ac:dyDescent="0.25">
      <c r="A77" s="56">
        <v>44873</v>
      </c>
      <c r="B77" s="56">
        <v>44873</v>
      </c>
      <c r="C77" s="57">
        <v>73</v>
      </c>
      <c r="D77" s="42" t="s">
        <v>387</v>
      </c>
      <c r="E77" s="44">
        <v>5</v>
      </c>
      <c r="F77" s="58">
        <v>75</v>
      </c>
      <c r="G77" s="51">
        <f>+Tabla1[[#This Row],[EXISTENCIA]]*Tabla1[[#This Row],[PRECIO UNITARIO]]</f>
        <v>375</v>
      </c>
    </row>
    <row r="78" spans="1:7" x14ac:dyDescent="0.25">
      <c r="A78" s="56">
        <v>44873</v>
      </c>
      <c r="B78" s="56">
        <v>44873</v>
      </c>
      <c r="C78" s="57">
        <v>74</v>
      </c>
      <c r="D78" s="42" t="s">
        <v>267</v>
      </c>
      <c r="E78" s="44">
        <v>2</v>
      </c>
      <c r="F78" s="58">
        <v>106.31</v>
      </c>
      <c r="G78" s="51">
        <f>+Tabla1[[#This Row],[EXISTENCIA]]*Tabla1[[#This Row],[PRECIO UNITARIO]]</f>
        <v>212.62</v>
      </c>
    </row>
    <row r="79" spans="1:7" x14ac:dyDescent="0.25">
      <c r="A79" s="56">
        <v>44873</v>
      </c>
      <c r="B79" s="56">
        <v>44873</v>
      </c>
      <c r="C79" s="57">
        <v>76</v>
      </c>
      <c r="D79" s="42" t="s">
        <v>266</v>
      </c>
      <c r="E79" s="44">
        <v>6</v>
      </c>
      <c r="F79" s="58">
        <v>250</v>
      </c>
      <c r="G79" s="51">
        <f>+Tabla1[[#This Row],[EXISTENCIA]]*Tabla1[[#This Row],[PRECIO UNITARIO]]</f>
        <v>1500</v>
      </c>
    </row>
    <row r="80" spans="1:7" x14ac:dyDescent="0.25">
      <c r="A80" s="56">
        <v>43504</v>
      </c>
      <c r="B80" s="56">
        <v>43504</v>
      </c>
      <c r="C80" s="57">
        <v>77</v>
      </c>
      <c r="D80" s="42" t="s">
        <v>265</v>
      </c>
      <c r="E80" s="44">
        <v>1</v>
      </c>
      <c r="F80" s="58">
        <v>106.31</v>
      </c>
      <c r="G80" s="51">
        <f>+Tabla1[[#This Row],[EXISTENCIA]]*Tabla1[[#This Row],[PRECIO UNITARIO]]</f>
        <v>106.31</v>
      </c>
    </row>
    <row r="81" spans="1:7" x14ac:dyDescent="0.25">
      <c r="A81" s="56">
        <v>44873</v>
      </c>
      <c r="B81" s="56">
        <v>44873</v>
      </c>
      <c r="C81" s="57">
        <v>78</v>
      </c>
      <c r="D81" s="42" t="s">
        <v>264</v>
      </c>
      <c r="E81" s="44">
        <v>5</v>
      </c>
      <c r="F81" s="58">
        <v>106.30999999999999</v>
      </c>
      <c r="G81" s="51">
        <f>+Tabla1[[#This Row],[EXISTENCIA]]*Tabla1[[#This Row],[PRECIO UNITARIO]]</f>
        <v>531.54999999999995</v>
      </c>
    </row>
    <row r="82" spans="1:7" x14ac:dyDescent="0.25">
      <c r="A82" s="56">
        <v>44873</v>
      </c>
      <c r="B82" s="56">
        <v>44873</v>
      </c>
      <c r="C82" s="57">
        <v>79</v>
      </c>
      <c r="D82" s="42" t="s">
        <v>263</v>
      </c>
      <c r="E82" s="44">
        <v>7</v>
      </c>
      <c r="F82" s="58">
        <v>106.30999999999999</v>
      </c>
      <c r="G82" s="51">
        <f>+Tabla1[[#This Row],[EXISTENCIA]]*Tabla1[[#This Row],[PRECIO UNITARIO]]</f>
        <v>744.17</v>
      </c>
    </row>
    <row r="83" spans="1:7" x14ac:dyDescent="0.25">
      <c r="A83" s="56">
        <v>45009</v>
      </c>
      <c r="B83" s="56">
        <v>45009</v>
      </c>
      <c r="C83" s="57">
        <v>179</v>
      </c>
      <c r="D83" s="42" t="s">
        <v>262</v>
      </c>
      <c r="E83" s="44">
        <v>6</v>
      </c>
      <c r="F83" s="58">
        <v>106.31</v>
      </c>
      <c r="G83" s="51">
        <f>+Tabla1[[#This Row],[EXISTENCIA]]*Tabla1[[#This Row],[PRECIO UNITARIO]]</f>
        <v>637.86</v>
      </c>
    </row>
    <row r="84" spans="1:7" x14ac:dyDescent="0.25">
      <c r="A84" s="56">
        <v>45009</v>
      </c>
      <c r="B84" s="56">
        <v>45009</v>
      </c>
      <c r="C84" s="57">
        <v>115</v>
      </c>
      <c r="D84" s="42" t="s">
        <v>261</v>
      </c>
      <c r="E84" s="44">
        <v>10</v>
      </c>
      <c r="F84" s="58">
        <v>106.30999999999999</v>
      </c>
      <c r="G84" s="51">
        <f>+Tabla1[[#This Row],[EXISTENCIA]]*Tabla1[[#This Row],[PRECIO UNITARIO]]</f>
        <v>1063.0999999999999</v>
      </c>
    </row>
    <row r="85" spans="1:7" x14ac:dyDescent="0.25">
      <c r="A85" s="56">
        <v>44873</v>
      </c>
      <c r="B85" s="56">
        <v>44873</v>
      </c>
      <c r="C85" s="57">
        <v>81</v>
      </c>
      <c r="D85" s="42" t="s">
        <v>260</v>
      </c>
      <c r="E85" s="44">
        <v>24</v>
      </c>
      <c r="F85" s="58">
        <v>250</v>
      </c>
      <c r="G85" s="51">
        <f>+Tabla1[[#This Row],[EXISTENCIA]]*Tabla1[[#This Row],[PRECIO UNITARIO]]</f>
        <v>6000</v>
      </c>
    </row>
    <row r="86" spans="1:7" x14ac:dyDescent="0.25">
      <c r="A86" s="56">
        <v>44873</v>
      </c>
      <c r="B86" s="56">
        <v>44873</v>
      </c>
      <c r="C86" s="57">
        <v>82</v>
      </c>
      <c r="D86" s="42" t="s">
        <v>259</v>
      </c>
      <c r="E86" s="44">
        <v>2</v>
      </c>
      <c r="F86" s="58">
        <v>106.31</v>
      </c>
      <c r="G86" s="51">
        <f>+Tabla1[[#This Row],[EXISTENCIA]]*Tabla1[[#This Row],[PRECIO UNITARIO]]</f>
        <v>212.62</v>
      </c>
    </row>
    <row r="87" spans="1:7" x14ac:dyDescent="0.25">
      <c r="A87" s="56">
        <v>44873</v>
      </c>
      <c r="B87" s="56">
        <v>44873</v>
      </c>
      <c r="C87" s="57">
        <v>83</v>
      </c>
      <c r="D87" s="42" t="s">
        <v>258</v>
      </c>
      <c r="E87" s="44">
        <v>4</v>
      </c>
      <c r="F87" s="58">
        <v>106.30999999999999</v>
      </c>
      <c r="G87" s="51">
        <f>+Tabla1[[#This Row],[EXISTENCIA]]*Tabla1[[#This Row],[PRECIO UNITARIO]]</f>
        <v>425.23999999999995</v>
      </c>
    </row>
    <row r="88" spans="1:7" x14ac:dyDescent="0.25">
      <c r="A88" s="56">
        <v>45000</v>
      </c>
      <c r="B88" s="56">
        <v>45000</v>
      </c>
      <c r="C88" s="57">
        <v>92</v>
      </c>
      <c r="D88" s="42" t="s">
        <v>257</v>
      </c>
      <c r="E88" s="44">
        <v>2</v>
      </c>
      <c r="F88" s="58">
        <v>106.31</v>
      </c>
      <c r="G88" s="51">
        <f>+Tabla1[[#This Row],[EXISTENCIA]]*Tabla1[[#This Row],[PRECIO UNITARIO]]</f>
        <v>212.62</v>
      </c>
    </row>
    <row r="89" spans="1:7" x14ac:dyDescent="0.25">
      <c r="A89" s="56">
        <v>45000</v>
      </c>
      <c r="B89" s="56">
        <v>45000</v>
      </c>
      <c r="C89" s="57">
        <v>92</v>
      </c>
      <c r="D89" s="42" t="s">
        <v>340</v>
      </c>
      <c r="E89" s="44">
        <v>26.5</v>
      </c>
      <c r="F89" s="58">
        <v>445.66999999999996</v>
      </c>
      <c r="G89" s="51">
        <f>+Tabla1[[#This Row],[EXISTENCIA]]*Tabla1[[#This Row],[PRECIO UNITARIO]]</f>
        <v>11810.254999999999</v>
      </c>
    </row>
    <row r="90" spans="1:7" ht="30" x14ac:dyDescent="0.25">
      <c r="A90" s="56">
        <v>43504</v>
      </c>
      <c r="B90" s="56">
        <v>43504</v>
      </c>
      <c r="C90" s="57">
        <v>93</v>
      </c>
      <c r="D90" s="42" t="s">
        <v>388</v>
      </c>
      <c r="E90" s="44">
        <v>25</v>
      </c>
      <c r="F90" s="58">
        <v>195</v>
      </c>
      <c r="G90" s="51">
        <f>+Tabla1[[#This Row],[EXISTENCIA]]*Tabla1[[#This Row],[PRECIO UNITARIO]]</f>
        <v>4875</v>
      </c>
    </row>
    <row r="91" spans="1:7" ht="30" x14ac:dyDescent="0.25">
      <c r="A91" s="56">
        <v>43504</v>
      </c>
      <c r="B91" s="56">
        <v>43504</v>
      </c>
      <c r="C91" s="57">
        <v>94</v>
      </c>
      <c r="D91" s="42" t="s">
        <v>338</v>
      </c>
      <c r="E91" s="44">
        <v>32</v>
      </c>
      <c r="F91" s="58">
        <v>185</v>
      </c>
      <c r="G91" s="51">
        <f>+Tabla1[[#This Row],[EXISTENCIA]]*Tabla1[[#This Row],[PRECIO UNITARIO]]</f>
        <v>5920</v>
      </c>
    </row>
    <row r="92" spans="1:7" x14ac:dyDescent="0.25">
      <c r="A92" s="56">
        <v>43504</v>
      </c>
      <c r="B92" s="56">
        <v>43504</v>
      </c>
      <c r="C92" s="57">
        <v>85</v>
      </c>
      <c r="D92" s="42" t="s">
        <v>339</v>
      </c>
      <c r="E92" s="44">
        <v>32</v>
      </c>
      <c r="F92" s="58">
        <v>58.6</v>
      </c>
      <c r="G92" s="51">
        <f>+Tabla1[[#This Row],[EXISTENCIA]]*Tabla1[[#This Row],[PRECIO UNITARIO]]</f>
        <v>1875.2</v>
      </c>
    </row>
    <row r="93" spans="1:7" ht="30" x14ac:dyDescent="0.25">
      <c r="A93" s="56">
        <v>45005</v>
      </c>
      <c r="B93" s="56">
        <v>45005</v>
      </c>
      <c r="C93" s="57">
        <v>95</v>
      </c>
      <c r="D93" s="42" t="s">
        <v>256</v>
      </c>
      <c r="E93" s="44">
        <v>25</v>
      </c>
      <c r="F93" s="58">
        <v>72.94</v>
      </c>
      <c r="G93" s="51">
        <f>+Tabla1[[#This Row],[EXISTENCIA]]*Tabla1[[#This Row],[PRECIO UNITARIO]]</f>
        <v>1823.5</v>
      </c>
    </row>
    <row r="94" spans="1:7" x14ac:dyDescent="0.25">
      <c r="A94" s="56">
        <v>44862</v>
      </c>
      <c r="B94" s="56">
        <v>44862</v>
      </c>
      <c r="C94" s="57">
        <v>96</v>
      </c>
      <c r="D94" s="42" t="s">
        <v>389</v>
      </c>
      <c r="E94" s="44">
        <v>1</v>
      </c>
      <c r="F94" s="58">
        <v>327.11</v>
      </c>
      <c r="G94" s="51">
        <f>+Tabla1[[#This Row],[EXISTENCIA]]*Tabla1[[#This Row],[PRECIO UNITARIO]]</f>
        <v>327.11</v>
      </c>
    </row>
    <row r="95" spans="1:7" x14ac:dyDescent="0.25">
      <c r="A95" s="56">
        <v>45009</v>
      </c>
      <c r="B95" s="56">
        <v>45009</v>
      </c>
      <c r="C95" s="57">
        <v>97</v>
      </c>
      <c r="D95" s="42" t="s">
        <v>390</v>
      </c>
      <c r="E95" s="44">
        <v>1</v>
      </c>
      <c r="F95" s="58">
        <v>505.51</v>
      </c>
      <c r="G95" s="51">
        <f>+Tabla1[[#This Row],[EXISTENCIA]]*Tabla1[[#This Row],[PRECIO UNITARIO]]</f>
        <v>505.51</v>
      </c>
    </row>
    <row r="96" spans="1:7" x14ac:dyDescent="0.25">
      <c r="A96" s="56">
        <v>44862</v>
      </c>
      <c r="B96" s="56">
        <v>44862</v>
      </c>
      <c r="C96" s="57">
        <v>42</v>
      </c>
      <c r="D96" s="42" t="s">
        <v>391</v>
      </c>
      <c r="E96" s="44">
        <v>2</v>
      </c>
      <c r="F96" s="58">
        <v>0</v>
      </c>
      <c r="G96" s="51">
        <f>+Tabla1[[#This Row],[EXISTENCIA]]*Tabla1[[#This Row],[PRECIO UNITARIO]]</f>
        <v>0</v>
      </c>
    </row>
    <row r="97" spans="1:7" x14ac:dyDescent="0.25">
      <c r="A97" s="56">
        <v>44841</v>
      </c>
      <c r="B97" s="56">
        <v>44841</v>
      </c>
      <c r="C97" s="57" t="s">
        <v>255</v>
      </c>
      <c r="D97" s="42" t="s">
        <v>392</v>
      </c>
      <c r="E97" s="44">
        <v>22</v>
      </c>
      <c r="F97" s="58">
        <v>60.59</v>
      </c>
      <c r="G97" s="51">
        <f>+Tabla1[[#This Row],[EXISTENCIA]]*Tabla1[[#This Row],[PRECIO UNITARIO]]</f>
        <v>1332.98</v>
      </c>
    </row>
    <row r="98" spans="1:7" x14ac:dyDescent="0.25">
      <c r="A98" s="56">
        <v>44862</v>
      </c>
      <c r="B98" s="56">
        <v>44862</v>
      </c>
      <c r="C98" s="57">
        <v>98</v>
      </c>
      <c r="D98" s="42" t="s">
        <v>254</v>
      </c>
      <c r="E98" s="44">
        <v>2</v>
      </c>
      <c r="F98" s="58">
        <v>3047.94</v>
      </c>
      <c r="G98" s="51">
        <f>+Tabla1[[#This Row],[EXISTENCIA]]*Tabla1[[#This Row],[PRECIO UNITARIO]]</f>
        <v>6095.88</v>
      </c>
    </row>
    <row r="99" spans="1:7" x14ac:dyDescent="0.25">
      <c r="A99" s="56">
        <v>44862</v>
      </c>
      <c r="B99" s="56">
        <v>44862</v>
      </c>
      <c r="C99" s="57" t="s">
        <v>253</v>
      </c>
      <c r="D99" s="42" t="s">
        <v>252</v>
      </c>
      <c r="E99" s="44">
        <v>11</v>
      </c>
      <c r="F99" s="58">
        <v>25</v>
      </c>
      <c r="G99" s="51">
        <f>+Tabla1[[#This Row],[EXISTENCIA]]*Tabla1[[#This Row],[PRECIO UNITARIO]]</f>
        <v>275</v>
      </c>
    </row>
    <row r="100" spans="1:7" x14ac:dyDescent="0.25">
      <c r="A100" s="56">
        <v>43504</v>
      </c>
      <c r="B100" s="56">
        <v>43504</v>
      </c>
      <c r="C100" s="57">
        <v>99</v>
      </c>
      <c r="D100" s="42" t="s">
        <v>251</v>
      </c>
      <c r="E100" s="44">
        <v>12</v>
      </c>
      <c r="F100" s="58">
        <v>25</v>
      </c>
      <c r="G100" s="51">
        <f>+Tabla1[[#This Row],[EXISTENCIA]]*Tabla1[[#This Row],[PRECIO UNITARIO]]</f>
        <v>300</v>
      </c>
    </row>
    <row r="101" spans="1:7" x14ac:dyDescent="0.25">
      <c r="A101" s="56">
        <v>43504</v>
      </c>
      <c r="B101" s="56">
        <v>43504</v>
      </c>
      <c r="C101" s="57">
        <v>100</v>
      </c>
      <c r="D101" s="42" t="s">
        <v>250</v>
      </c>
      <c r="E101" s="44">
        <v>9</v>
      </c>
      <c r="F101" s="58">
        <v>25</v>
      </c>
      <c r="G101" s="51">
        <f>+Tabla1[[#This Row],[EXISTENCIA]]*Tabla1[[#This Row],[PRECIO UNITARIO]]</f>
        <v>225</v>
      </c>
    </row>
    <row r="102" spans="1:7" x14ac:dyDescent="0.25">
      <c r="A102" s="56">
        <v>43504</v>
      </c>
      <c r="B102" s="56">
        <v>43504</v>
      </c>
      <c r="C102" s="57">
        <v>101</v>
      </c>
      <c r="D102" s="42" t="s">
        <v>249</v>
      </c>
      <c r="E102" s="44">
        <v>3</v>
      </c>
      <c r="F102" s="58">
        <v>25</v>
      </c>
      <c r="G102" s="51">
        <f>+Tabla1[[#This Row],[EXISTENCIA]]*Tabla1[[#This Row],[PRECIO UNITARIO]]</f>
        <v>75</v>
      </c>
    </row>
    <row r="103" spans="1:7" x14ac:dyDescent="0.25">
      <c r="A103" s="56">
        <v>43504</v>
      </c>
      <c r="B103" s="56">
        <v>43504</v>
      </c>
      <c r="C103" s="57">
        <v>102</v>
      </c>
      <c r="D103" s="42" t="s">
        <v>248</v>
      </c>
      <c r="E103" s="44">
        <v>6</v>
      </c>
      <c r="F103" s="58">
        <v>25</v>
      </c>
      <c r="G103" s="51">
        <f>+Tabla1[[#This Row],[EXISTENCIA]]*Tabla1[[#This Row],[PRECIO UNITARIO]]</f>
        <v>150</v>
      </c>
    </row>
    <row r="104" spans="1:7" x14ac:dyDescent="0.25">
      <c r="A104" s="56">
        <v>43504</v>
      </c>
      <c r="B104" s="56">
        <v>43504</v>
      </c>
      <c r="C104" s="57">
        <v>103</v>
      </c>
      <c r="D104" s="42" t="s">
        <v>247</v>
      </c>
      <c r="E104" s="44">
        <v>10</v>
      </c>
      <c r="F104" s="58">
        <v>25</v>
      </c>
      <c r="G104" s="51">
        <f>+Tabla1[[#This Row],[EXISTENCIA]]*Tabla1[[#This Row],[PRECIO UNITARIO]]</f>
        <v>250</v>
      </c>
    </row>
    <row r="105" spans="1:7" x14ac:dyDescent="0.25">
      <c r="A105" s="56">
        <v>43504</v>
      </c>
      <c r="B105" s="56">
        <v>43504</v>
      </c>
      <c r="C105" s="57">
        <v>104</v>
      </c>
      <c r="D105" s="42" t="s">
        <v>246</v>
      </c>
      <c r="E105" s="44">
        <v>7</v>
      </c>
      <c r="F105" s="58">
        <v>25</v>
      </c>
      <c r="G105" s="51">
        <f>+Tabla1[[#This Row],[EXISTENCIA]]*Tabla1[[#This Row],[PRECIO UNITARIO]]</f>
        <v>175</v>
      </c>
    </row>
    <row r="106" spans="1:7" x14ac:dyDescent="0.25">
      <c r="A106" s="56">
        <v>43504</v>
      </c>
      <c r="B106" s="56">
        <v>43504</v>
      </c>
      <c r="C106" s="57">
        <v>105</v>
      </c>
      <c r="D106" s="42" t="s">
        <v>245</v>
      </c>
      <c r="E106" s="44">
        <v>5</v>
      </c>
      <c r="F106" s="58">
        <v>25</v>
      </c>
      <c r="G106" s="51">
        <f>+Tabla1[[#This Row],[EXISTENCIA]]*Tabla1[[#This Row],[PRECIO UNITARIO]]</f>
        <v>125</v>
      </c>
    </row>
    <row r="107" spans="1:7" x14ac:dyDescent="0.25">
      <c r="A107" s="56">
        <v>43504</v>
      </c>
      <c r="B107" s="56">
        <v>43504</v>
      </c>
      <c r="C107" s="57">
        <v>106</v>
      </c>
      <c r="D107" s="42" t="s">
        <v>244</v>
      </c>
      <c r="E107" s="44">
        <v>5</v>
      </c>
      <c r="F107" s="58">
        <v>25</v>
      </c>
      <c r="G107" s="51">
        <f>+Tabla1[[#This Row],[EXISTENCIA]]*Tabla1[[#This Row],[PRECIO UNITARIO]]</f>
        <v>125</v>
      </c>
    </row>
    <row r="108" spans="1:7" x14ac:dyDescent="0.25">
      <c r="A108" s="56">
        <v>43504</v>
      </c>
      <c r="B108" s="56">
        <v>43504</v>
      </c>
      <c r="C108" s="57">
        <v>107</v>
      </c>
      <c r="D108" s="42" t="s">
        <v>243</v>
      </c>
      <c r="E108" s="44">
        <v>4</v>
      </c>
      <c r="F108" s="58">
        <v>475</v>
      </c>
      <c r="G108" s="51">
        <f>+Tabla1[[#This Row],[EXISTENCIA]]*Tabla1[[#This Row],[PRECIO UNITARIO]]</f>
        <v>1900</v>
      </c>
    </row>
    <row r="109" spans="1:7" x14ac:dyDescent="0.25">
      <c r="A109" s="56">
        <v>43504</v>
      </c>
      <c r="B109" s="56">
        <v>43504</v>
      </c>
      <c r="C109" s="57">
        <v>108</v>
      </c>
      <c r="D109" s="42" t="s">
        <v>393</v>
      </c>
      <c r="E109" s="44">
        <v>13</v>
      </c>
      <c r="F109" s="58">
        <v>580</v>
      </c>
      <c r="G109" s="51">
        <f>+Tabla1[[#This Row],[EXISTENCIA]]*Tabla1[[#This Row],[PRECIO UNITARIO]]</f>
        <v>7540</v>
      </c>
    </row>
    <row r="110" spans="1:7" x14ac:dyDescent="0.25">
      <c r="A110" s="56">
        <v>43504</v>
      </c>
      <c r="B110" s="56">
        <v>43504</v>
      </c>
      <c r="C110" s="57">
        <v>109</v>
      </c>
      <c r="D110" s="42" t="s">
        <v>394</v>
      </c>
      <c r="E110" s="44">
        <v>3</v>
      </c>
      <c r="F110" s="58">
        <v>270</v>
      </c>
      <c r="G110" s="51">
        <f>+Tabla1[[#This Row],[EXISTENCIA]]*Tabla1[[#This Row],[PRECIO UNITARIO]]</f>
        <v>810</v>
      </c>
    </row>
    <row r="111" spans="1:7" x14ac:dyDescent="0.25">
      <c r="A111" s="56">
        <v>43504</v>
      </c>
      <c r="B111" s="56">
        <v>43504</v>
      </c>
      <c r="C111" s="57">
        <v>110</v>
      </c>
      <c r="D111" s="42" t="s">
        <v>346</v>
      </c>
      <c r="E111" s="44">
        <v>2</v>
      </c>
      <c r="F111" s="58">
        <v>177</v>
      </c>
      <c r="G111" s="51">
        <f>+Tabla1[[#This Row],[EXISTENCIA]]*Tabla1[[#This Row],[PRECIO UNITARIO]]</f>
        <v>354</v>
      </c>
    </row>
    <row r="112" spans="1:7" x14ac:dyDescent="0.25">
      <c r="A112" s="56">
        <v>45008</v>
      </c>
      <c r="B112" s="56">
        <v>45008</v>
      </c>
      <c r="C112" s="57" t="s">
        <v>242</v>
      </c>
      <c r="D112" s="42" t="s">
        <v>395</v>
      </c>
      <c r="E112" s="44">
        <v>19</v>
      </c>
      <c r="F112" s="58">
        <v>1488.49</v>
      </c>
      <c r="G112" s="51">
        <f>+Tabla1[[#This Row],[EXISTENCIA]]*Tabla1[[#This Row],[PRECIO UNITARIO]]</f>
        <v>28281.31</v>
      </c>
    </row>
    <row r="113" spans="1:7" x14ac:dyDescent="0.25">
      <c r="A113" s="56">
        <v>43504</v>
      </c>
      <c r="B113" s="56">
        <v>43504</v>
      </c>
      <c r="C113" s="57">
        <v>113</v>
      </c>
      <c r="D113" s="42" t="s">
        <v>396</v>
      </c>
      <c r="E113" s="44">
        <v>4</v>
      </c>
      <c r="F113" s="58">
        <v>307</v>
      </c>
      <c r="G113" s="51">
        <f>+Tabla1[[#This Row],[EXISTENCIA]]*Tabla1[[#This Row],[PRECIO UNITARIO]]</f>
        <v>1228</v>
      </c>
    </row>
    <row r="114" spans="1:7" ht="30" x14ac:dyDescent="0.25">
      <c r="A114" s="56">
        <v>43504</v>
      </c>
      <c r="B114" s="56">
        <v>43504</v>
      </c>
      <c r="C114" s="57">
        <v>80</v>
      </c>
      <c r="D114" s="42" t="s">
        <v>241</v>
      </c>
      <c r="E114" s="44">
        <v>26</v>
      </c>
      <c r="F114" s="58">
        <v>1405.03</v>
      </c>
      <c r="G114" s="51">
        <f>+Tabla1[[#This Row],[EXISTENCIA]]*Tabla1[[#This Row],[PRECIO UNITARIO]]</f>
        <v>36530.78</v>
      </c>
    </row>
    <row r="115" spans="1:7" ht="30" x14ac:dyDescent="0.25">
      <c r="A115" s="56">
        <v>43504</v>
      </c>
      <c r="B115" s="56">
        <v>43504</v>
      </c>
      <c r="C115" s="57" t="s">
        <v>345</v>
      </c>
      <c r="D115" s="42" t="s">
        <v>397</v>
      </c>
      <c r="E115" s="44">
        <v>13</v>
      </c>
      <c r="F115" s="58">
        <v>85</v>
      </c>
      <c r="G115" s="51">
        <f>+Tabla1[[#This Row],[EXISTENCIA]]*Tabla1[[#This Row],[PRECIO UNITARIO]]</f>
        <v>1105</v>
      </c>
    </row>
    <row r="116" spans="1:7" ht="30" x14ac:dyDescent="0.25">
      <c r="A116" s="56">
        <v>44862</v>
      </c>
      <c r="B116" s="56">
        <v>44862</v>
      </c>
      <c r="C116" s="57">
        <v>116</v>
      </c>
      <c r="D116" s="42" t="s">
        <v>240</v>
      </c>
      <c r="E116" s="44">
        <v>12</v>
      </c>
      <c r="F116" s="58">
        <v>272.24</v>
      </c>
      <c r="G116" s="51">
        <f>+Tabla1[[#This Row],[EXISTENCIA]]*Tabla1[[#This Row],[PRECIO UNITARIO]]</f>
        <v>3266.88</v>
      </c>
    </row>
    <row r="117" spans="1:7" x14ac:dyDescent="0.25">
      <c r="A117" s="56">
        <v>44873</v>
      </c>
      <c r="B117" s="56">
        <v>44873</v>
      </c>
      <c r="C117" s="57">
        <v>117</v>
      </c>
      <c r="D117" s="42" t="s">
        <v>239</v>
      </c>
      <c r="E117" s="44">
        <v>26</v>
      </c>
      <c r="F117" s="58">
        <v>106.77</v>
      </c>
      <c r="G117" s="51">
        <f>+Tabla1[[#This Row],[EXISTENCIA]]*Tabla1[[#This Row],[PRECIO UNITARIO]]</f>
        <v>2776.02</v>
      </c>
    </row>
    <row r="118" spans="1:7" ht="30" x14ac:dyDescent="0.25">
      <c r="A118" s="56">
        <v>44862</v>
      </c>
      <c r="B118" s="56">
        <v>44862</v>
      </c>
      <c r="C118" s="57" t="s">
        <v>238</v>
      </c>
      <c r="D118" s="42" t="s">
        <v>398</v>
      </c>
      <c r="E118" s="44">
        <v>25</v>
      </c>
      <c r="F118" s="58">
        <v>86.61</v>
      </c>
      <c r="G118" s="51">
        <f>+Tabla1[[#This Row],[EXISTENCIA]]*Tabla1[[#This Row],[PRECIO UNITARIO]]</f>
        <v>2165.25</v>
      </c>
    </row>
    <row r="119" spans="1:7" x14ac:dyDescent="0.25">
      <c r="A119" s="56">
        <v>45009</v>
      </c>
      <c r="B119" s="56">
        <v>45009</v>
      </c>
      <c r="C119" s="57" t="s">
        <v>328</v>
      </c>
      <c r="D119" s="42" t="s">
        <v>399</v>
      </c>
      <c r="E119" s="44">
        <v>8</v>
      </c>
      <c r="F119" s="58">
        <v>85.04</v>
      </c>
      <c r="G119" s="51">
        <f>+Tabla1[[#This Row],[EXISTENCIA]]*Tabla1[[#This Row],[PRECIO UNITARIO]]</f>
        <v>680.32</v>
      </c>
    </row>
    <row r="120" spans="1:7" x14ac:dyDescent="0.25">
      <c r="A120" s="56">
        <v>44841</v>
      </c>
      <c r="B120" s="56">
        <v>44841</v>
      </c>
      <c r="C120" s="57">
        <v>119</v>
      </c>
      <c r="D120" s="42" t="s">
        <v>400</v>
      </c>
      <c r="E120" s="44">
        <v>40</v>
      </c>
      <c r="F120" s="58">
        <v>40</v>
      </c>
      <c r="G120" s="51">
        <f>+Tabla1[[#This Row],[EXISTENCIA]]*Tabla1[[#This Row],[PRECIO UNITARIO]]</f>
        <v>1600</v>
      </c>
    </row>
    <row r="121" spans="1:7" x14ac:dyDescent="0.25">
      <c r="A121" s="56">
        <v>44873</v>
      </c>
      <c r="B121" s="56">
        <v>44873</v>
      </c>
      <c r="C121" s="57">
        <v>120</v>
      </c>
      <c r="D121" s="42" t="s">
        <v>321</v>
      </c>
      <c r="E121" s="44">
        <v>16</v>
      </c>
      <c r="F121" s="58">
        <v>100</v>
      </c>
      <c r="G121" s="51">
        <f>+Tabla1[[#This Row],[EXISTENCIA]]*Tabla1[[#This Row],[PRECIO UNITARIO]]</f>
        <v>1600</v>
      </c>
    </row>
    <row r="122" spans="1:7" ht="30" x14ac:dyDescent="0.25">
      <c r="A122" s="56">
        <v>43504</v>
      </c>
      <c r="B122" s="56">
        <v>43504</v>
      </c>
      <c r="C122" s="57">
        <v>121</v>
      </c>
      <c r="D122" s="42" t="s">
        <v>322</v>
      </c>
      <c r="E122" s="44">
        <v>3</v>
      </c>
      <c r="F122" s="58">
        <v>147.19</v>
      </c>
      <c r="G122" s="51">
        <f>+Tabla1[[#This Row],[EXISTENCIA]]*Tabla1[[#This Row],[PRECIO UNITARIO]]</f>
        <v>441.57</v>
      </c>
    </row>
    <row r="123" spans="1:7" ht="30" x14ac:dyDescent="0.25">
      <c r="A123" s="56">
        <v>44841</v>
      </c>
      <c r="B123" s="56">
        <v>44841</v>
      </c>
      <c r="C123" s="57">
        <v>122</v>
      </c>
      <c r="D123" s="42" t="s">
        <v>401</v>
      </c>
      <c r="E123" s="44">
        <v>7</v>
      </c>
      <c r="F123" s="58">
        <v>367.09000000000003</v>
      </c>
      <c r="G123" s="51">
        <f>+Tabla1[[#This Row],[EXISTENCIA]]*Tabla1[[#This Row],[PRECIO UNITARIO]]</f>
        <v>2569.63</v>
      </c>
    </row>
    <row r="124" spans="1:7" x14ac:dyDescent="0.25">
      <c r="A124" s="56">
        <v>44841</v>
      </c>
      <c r="B124" s="56">
        <v>44841</v>
      </c>
      <c r="C124" s="57">
        <v>220</v>
      </c>
      <c r="D124" s="42" t="s">
        <v>237</v>
      </c>
      <c r="E124" s="44">
        <v>34</v>
      </c>
      <c r="F124" s="58">
        <v>21.24</v>
      </c>
      <c r="G124" s="51">
        <f>+Tabla1[[#This Row],[EXISTENCIA]]*Tabla1[[#This Row],[PRECIO UNITARIO]]</f>
        <v>722.16</v>
      </c>
    </row>
    <row r="125" spans="1:7" x14ac:dyDescent="0.25">
      <c r="A125" s="56">
        <v>44841</v>
      </c>
      <c r="B125" s="56">
        <v>44841</v>
      </c>
      <c r="C125" s="57">
        <v>123</v>
      </c>
      <c r="D125" s="42" t="s">
        <v>236</v>
      </c>
      <c r="E125" s="44">
        <v>30</v>
      </c>
      <c r="F125" s="58">
        <v>45.080000000000005</v>
      </c>
      <c r="G125" s="51">
        <f>+Tabla1[[#This Row],[EXISTENCIA]]*Tabla1[[#This Row],[PRECIO UNITARIO]]</f>
        <v>1352.4</v>
      </c>
    </row>
    <row r="126" spans="1:7" ht="30" x14ac:dyDescent="0.25">
      <c r="A126" s="56">
        <v>45000</v>
      </c>
      <c r="B126" s="56">
        <v>45000</v>
      </c>
      <c r="C126" s="57" t="s">
        <v>235</v>
      </c>
      <c r="D126" s="42" t="s">
        <v>402</v>
      </c>
      <c r="E126" s="44">
        <v>20</v>
      </c>
      <c r="F126" s="58">
        <v>318.60000000000002</v>
      </c>
      <c r="G126" s="51">
        <f>+Tabla1[[#This Row],[EXISTENCIA]]*Tabla1[[#This Row],[PRECIO UNITARIO]]</f>
        <v>6372</v>
      </c>
    </row>
    <row r="127" spans="1:7" ht="30" x14ac:dyDescent="0.25">
      <c r="A127" s="56">
        <v>43504</v>
      </c>
      <c r="B127" s="56">
        <v>43504</v>
      </c>
      <c r="C127" s="57">
        <v>126</v>
      </c>
      <c r="D127" s="42" t="s">
        <v>234</v>
      </c>
      <c r="E127" s="44">
        <v>24</v>
      </c>
      <c r="F127" s="58">
        <v>397.66</v>
      </c>
      <c r="G127" s="51">
        <f>+Tabla1[[#This Row],[EXISTENCIA]]*Tabla1[[#This Row],[PRECIO UNITARIO]]</f>
        <v>9543.84</v>
      </c>
    </row>
    <row r="128" spans="1:7" x14ac:dyDescent="0.25">
      <c r="A128" s="56">
        <v>43504</v>
      </c>
      <c r="B128" s="56">
        <v>43504</v>
      </c>
      <c r="C128" s="57">
        <v>125</v>
      </c>
      <c r="D128" s="42" t="s">
        <v>403</v>
      </c>
      <c r="E128" s="44">
        <v>1</v>
      </c>
      <c r="F128" s="58">
        <v>656.45</v>
      </c>
      <c r="G128" s="51">
        <f>+Tabla1[[#This Row],[EXISTENCIA]]*Tabla1[[#This Row],[PRECIO UNITARIO]]</f>
        <v>656.45</v>
      </c>
    </row>
    <row r="129" spans="1:7" x14ac:dyDescent="0.25">
      <c r="A129" s="56">
        <v>44873</v>
      </c>
      <c r="B129" s="56">
        <v>44873</v>
      </c>
      <c r="C129" s="57">
        <v>127</v>
      </c>
      <c r="D129" s="42" t="s">
        <v>404</v>
      </c>
      <c r="E129" s="44">
        <v>5</v>
      </c>
      <c r="F129" s="58">
        <v>790.58999999999992</v>
      </c>
      <c r="G129" s="51">
        <f>+Tabla1[[#This Row],[EXISTENCIA]]*Tabla1[[#This Row],[PRECIO UNITARIO]]</f>
        <v>3952.95</v>
      </c>
    </row>
    <row r="130" spans="1:7" x14ac:dyDescent="0.25">
      <c r="A130" s="56">
        <v>44862</v>
      </c>
      <c r="B130" s="56">
        <v>44862</v>
      </c>
      <c r="C130" s="57">
        <v>129</v>
      </c>
      <c r="D130" s="42" t="s">
        <v>405</v>
      </c>
      <c r="E130" s="44">
        <v>4</v>
      </c>
      <c r="F130" s="58">
        <v>281.01</v>
      </c>
      <c r="G130" s="51">
        <f>+Tabla1[[#This Row],[EXISTENCIA]]*Tabla1[[#This Row],[PRECIO UNITARIO]]</f>
        <v>1124.04</v>
      </c>
    </row>
    <row r="131" spans="1:7" x14ac:dyDescent="0.25">
      <c r="A131" s="56">
        <v>44862</v>
      </c>
      <c r="B131" s="56">
        <v>44862</v>
      </c>
      <c r="C131" s="57">
        <v>130</v>
      </c>
      <c r="D131" s="42" t="s">
        <v>406</v>
      </c>
      <c r="E131" s="44">
        <v>1</v>
      </c>
      <c r="F131" s="58">
        <v>281.01</v>
      </c>
      <c r="G131" s="51">
        <f>+Tabla1[[#This Row],[EXISTENCIA]]*Tabla1[[#This Row],[PRECIO UNITARIO]]</f>
        <v>281.01</v>
      </c>
    </row>
    <row r="132" spans="1:7" x14ac:dyDescent="0.25">
      <c r="A132" s="56">
        <v>43504</v>
      </c>
      <c r="B132" s="56">
        <v>43504</v>
      </c>
      <c r="C132" s="57">
        <v>131</v>
      </c>
      <c r="D132" s="42" t="s">
        <v>407</v>
      </c>
      <c r="E132" s="44">
        <v>8</v>
      </c>
      <c r="F132" s="58">
        <v>281.01</v>
      </c>
      <c r="G132" s="51">
        <f>+Tabla1[[#This Row],[EXISTENCIA]]*Tabla1[[#This Row],[PRECIO UNITARIO]]</f>
        <v>2248.08</v>
      </c>
    </row>
    <row r="133" spans="1:7" x14ac:dyDescent="0.25">
      <c r="A133" s="56">
        <v>43504</v>
      </c>
      <c r="B133" s="56">
        <v>43504</v>
      </c>
      <c r="C133" s="57">
        <v>132</v>
      </c>
      <c r="D133" s="42" t="s">
        <v>332</v>
      </c>
      <c r="E133" s="44">
        <v>11</v>
      </c>
      <c r="F133" s="58">
        <v>25.42</v>
      </c>
      <c r="G133" s="51">
        <f>+Tabla1[[#This Row],[EXISTENCIA]]*Tabla1[[#This Row],[PRECIO UNITARIO]]</f>
        <v>279.62</v>
      </c>
    </row>
    <row r="134" spans="1:7" x14ac:dyDescent="0.25">
      <c r="A134" s="56">
        <v>43504</v>
      </c>
      <c r="B134" s="56">
        <v>43504</v>
      </c>
      <c r="C134" s="57">
        <v>133</v>
      </c>
      <c r="D134" s="42" t="s">
        <v>333</v>
      </c>
      <c r="E134" s="44">
        <v>4</v>
      </c>
      <c r="F134" s="58">
        <v>25.42</v>
      </c>
      <c r="G134" s="51">
        <f>+Tabla1[[#This Row],[EXISTENCIA]]*Tabla1[[#This Row],[PRECIO UNITARIO]]</f>
        <v>101.68</v>
      </c>
    </row>
    <row r="135" spans="1:7" x14ac:dyDescent="0.25">
      <c r="A135" s="56">
        <v>43504</v>
      </c>
      <c r="B135" s="56">
        <v>43504</v>
      </c>
      <c r="C135" s="57">
        <v>134</v>
      </c>
      <c r="D135" s="42" t="s">
        <v>334</v>
      </c>
      <c r="E135" s="44">
        <v>23</v>
      </c>
      <c r="F135" s="58">
        <v>25.419999999999998</v>
      </c>
      <c r="G135" s="51">
        <f>+Tabla1[[#This Row],[EXISTENCIA]]*Tabla1[[#This Row],[PRECIO UNITARIO]]</f>
        <v>584.66</v>
      </c>
    </row>
    <row r="136" spans="1:7" x14ac:dyDescent="0.25">
      <c r="A136" s="56">
        <v>44862</v>
      </c>
      <c r="B136" s="56">
        <v>44862</v>
      </c>
      <c r="C136" s="57" t="s">
        <v>233</v>
      </c>
      <c r="D136" s="42" t="s">
        <v>335</v>
      </c>
      <c r="E136" s="44">
        <v>178</v>
      </c>
      <c r="F136" s="58">
        <v>25.42</v>
      </c>
      <c r="G136" s="51">
        <f>+Tabla1[[#This Row],[EXISTENCIA]]*Tabla1[[#This Row],[PRECIO UNITARIO]]</f>
        <v>4524.76</v>
      </c>
    </row>
    <row r="137" spans="1:7" x14ac:dyDescent="0.25">
      <c r="A137" s="56">
        <v>44862</v>
      </c>
      <c r="B137" s="56">
        <v>44862</v>
      </c>
      <c r="C137" s="57" t="s">
        <v>231</v>
      </c>
      <c r="D137" s="42" t="s">
        <v>232</v>
      </c>
      <c r="E137" s="44">
        <v>19</v>
      </c>
      <c r="F137" s="58">
        <v>141.6</v>
      </c>
      <c r="G137" s="51">
        <f>+Tabla1[[#This Row],[EXISTENCIA]]*Tabla1[[#This Row],[PRECIO UNITARIO]]</f>
        <v>2690.4</v>
      </c>
    </row>
    <row r="138" spans="1:7" x14ac:dyDescent="0.25">
      <c r="A138" s="56">
        <v>44862</v>
      </c>
      <c r="B138" s="56">
        <v>44862</v>
      </c>
      <c r="C138" s="57">
        <v>135</v>
      </c>
      <c r="D138" s="42" t="s">
        <v>230</v>
      </c>
      <c r="E138" s="44">
        <v>27</v>
      </c>
      <c r="F138" s="58">
        <v>44.419999999999995</v>
      </c>
      <c r="G138" s="51">
        <f>+Tabla1[[#This Row],[EXISTENCIA]]*Tabla1[[#This Row],[PRECIO UNITARIO]]</f>
        <v>1199.3399999999999</v>
      </c>
    </row>
    <row r="139" spans="1:7" x14ac:dyDescent="0.25">
      <c r="A139" s="56">
        <v>44873</v>
      </c>
      <c r="B139" s="56">
        <v>44873</v>
      </c>
      <c r="C139" s="57">
        <v>136</v>
      </c>
      <c r="D139" s="42" t="s">
        <v>229</v>
      </c>
      <c r="E139" s="44">
        <v>24</v>
      </c>
      <c r="F139" s="58">
        <v>27.88</v>
      </c>
      <c r="G139" s="51">
        <f>+Tabla1[[#This Row],[EXISTENCIA]]*Tabla1[[#This Row],[PRECIO UNITARIO]]</f>
        <v>669.12</v>
      </c>
    </row>
    <row r="140" spans="1:7" x14ac:dyDescent="0.25">
      <c r="A140" s="56">
        <v>44862</v>
      </c>
      <c r="B140" s="56">
        <v>44862</v>
      </c>
      <c r="C140" s="57">
        <v>137</v>
      </c>
      <c r="D140" s="42" t="s">
        <v>228</v>
      </c>
      <c r="E140" s="44">
        <v>22</v>
      </c>
      <c r="F140" s="58">
        <v>34.04</v>
      </c>
      <c r="G140" s="51">
        <f>+Tabla1[[#This Row],[EXISTENCIA]]*Tabla1[[#This Row],[PRECIO UNITARIO]]</f>
        <v>748.88</v>
      </c>
    </row>
    <row r="141" spans="1:7" x14ac:dyDescent="0.25">
      <c r="A141" s="56">
        <v>45009</v>
      </c>
      <c r="B141" s="56">
        <v>45009</v>
      </c>
      <c r="C141" s="57">
        <v>139</v>
      </c>
      <c r="D141" s="42" t="s">
        <v>227</v>
      </c>
      <c r="E141" s="44">
        <v>14</v>
      </c>
      <c r="F141" s="58">
        <v>40.300000000000004</v>
      </c>
      <c r="G141" s="51">
        <f>+Tabla1[[#This Row],[EXISTENCIA]]*Tabla1[[#This Row],[PRECIO UNITARIO]]</f>
        <v>564.20000000000005</v>
      </c>
    </row>
    <row r="142" spans="1:7" x14ac:dyDescent="0.25">
      <c r="A142" s="56">
        <v>45009</v>
      </c>
      <c r="B142" s="56">
        <v>45009</v>
      </c>
      <c r="C142" s="57">
        <v>140</v>
      </c>
      <c r="D142" s="42" t="s">
        <v>226</v>
      </c>
      <c r="E142" s="44">
        <v>105</v>
      </c>
      <c r="F142" s="58">
        <v>35</v>
      </c>
      <c r="G142" s="51">
        <f>+Tabla1[[#This Row],[EXISTENCIA]]*Tabla1[[#This Row],[PRECIO UNITARIO]]</f>
        <v>3675</v>
      </c>
    </row>
    <row r="143" spans="1:7" x14ac:dyDescent="0.25">
      <c r="A143" s="56">
        <v>43504</v>
      </c>
      <c r="B143" s="56">
        <v>43504</v>
      </c>
      <c r="C143" s="57">
        <v>141</v>
      </c>
      <c r="D143" s="42" t="s">
        <v>225</v>
      </c>
      <c r="E143" s="44">
        <v>82</v>
      </c>
      <c r="F143" s="58">
        <v>53.099999999999994</v>
      </c>
      <c r="G143" s="51">
        <f>+Tabla1[[#This Row],[EXISTENCIA]]*Tabla1[[#This Row],[PRECIO UNITARIO]]</f>
        <v>4354.2</v>
      </c>
    </row>
    <row r="144" spans="1:7" x14ac:dyDescent="0.25">
      <c r="A144" s="56">
        <v>43507</v>
      </c>
      <c r="B144" s="56">
        <v>43507</v>
      </c>
      <c r="C144" s="57">
        <v>142</v>
      </c>
      <c r="D144" s="42" t="s">
        <v>224</v>
      </c>
      <c r="E144" s="44">
        <v>91</v>
      </c>
      <c r="F144" s="58">
        <v>23.599999999999998</v>
      </c>
      <c r="G144" s="51">
        <f>+Tabla1[[#This Row],[EXISTENCIA]]*Tabla1[[#This Row],[PRECIO UNITARIO]]</f>
        <v>2147.6</v>
      </c>
    </row>
    <row r="145" spans="1:7" x14ac:dyDescent="0.25">
      <c r="A145" s="56">
        <v>44862</v>
      </c>
      <c r="B145" s="56">
        <v>44862</v>
      </c>
      <c r="C145" s="57">
        <v>143</v>
      </c>
      <c r="D145" s="42" t="s">
        <v>223</v>
      </c>
      <c r="E145" s="44">
        <v>3</v>
      </c>
      <c r="F145" s="58">
        <v>250</v>
      </c>
      <c r="G145" s="51">
        <f>+Tabla1[[#This Row],[EXISTENCIA]]*Tabla1[[#This Row],[PRECIO UNITARIO]]</f>
        <v>750</v>
      </c>
    </row>
    <row r="146" spans="1:7" x14ac:dyDescent="0.25">
      <c r="A146" s="56">
        <v>44862</v>
      </c>
      <c r="B146" s="56">
        <v>44862</v>
      </c>
      <c r="C146" s="57">
        <v>153</v>
      </c>
      <c r="D146" s="42" t="s">
        <v>222</v>
      </c>
      <c r="E146" s="44">
        <v>21</v>
      </c>
      <c r="F146" s="58">
        <v>20.82</v>
      </c>
      <c r="G146" s="51">
        <f>+Tabla1[[#This Row],[EXISTENCIA]]*Tabla1[[#This Row],[PRECIO UNITARIO]]</f>
        <v>437.22</v>
      </c>
    </row>
    <row r="147" spans="1:7" x14ac:dyDescent="0.25">
      <c r="A147" s="56">
        <v>44841</v>
      </c>
      <c r="B147" s="56">
        <v>44841</v>
      </c>
      <c r="C147" s="57">
        <v>144</v>
      </c>
      <c r="D147" s="42" t="s">
        <v>221</v>
      </c>
      <c r="E147" s="44">
        <v>10</v>
      </c>
      <c r="F147" s="58">
        <v>49.739999999999995</v>
      </c>
      <c r="G147" s="51">
        <f>+Tabla1[[#This Row],[EXISTENCIA]]*Tabla1[[#This Row],[PRECIO UNITARIO]]</f>
        <v>497.4</v>
      </c>
    </row>
    <row r="148" spans="1:7" ht="30" x14ac:dyDescent="0.25">
      <c r="A148" s="56">
        <v>44873</v>
      </c>
      <c r="B148" s="56">
        <v>44873</v>
      </c>
      <c r="C148" s="57" t="s">
        <v>220</v>
      </c>
      <c r="D148" s="42" t="s">
        <v>408</v>
      </c>
      <c r="E148" s="44">
        <v>3</v>
      </c>
      <c r="F148" s="58">
        <v>215.65</v>
      </c>
      <c r="G148" s="51">
        <f>+Tabla1[[#This Row],[EXISTENCIA]]*Tabla1[[#This Row],[PRECIO UNITARIO]]</f>
        <v>646.95000000000005</v>
      </c>
    </row>
    <row r="149" spans="1:7" ht="30" x14ac:dyDescent="0.25">
      <c r="A149" s="56">
        <v>44873</v>
      </c>
      <c r="B149" s="56">
        <v>44873</v>
      </c>
      <c r="C149" s="57" t="s">
        <v>218</v>
      </c>
      <c r="D149" s="42" t="s">
        <v>219</v>
      </c>
      <c r="E149" s="44">
        <v>2</v>
      </c>
      <c r="F149" s="58">
        <v>157.6</v>
      </c>
      <c r="G149" s="51">
        <f>+Tabla1[[#This Row],[EXISTENCIA]]*Tabla1[[#This Row],[PRECIO UNITARIO]]</f>
        <v>315.2</v>
      </c>
    </row>
    <row r="150" spans="1:7" ht="30" x14ac:dyDescent="0.25">
      <c r="A150" s="56">
        <v>44873</v>
      </c>
      <c r="B150" s="56">
        <v>44873</v>
      </c>
      <c r="C150" s="57" t="s">
        <v>216</v>
      </c>
      <c r="D150" s="42" t="s">
        <v>217</v>
      </c>
      <c r="E150" s="44">
        <v>2</v>
      </c>
      <c r="F150" s="58">
        <v>157.6</v>
      </c>
      <c r="G150" s="51">
        <f>+Tabla1[[#This Row],[EXISTENCIA]]*Tabla1[[#This Row],[PRECIO UNITARIO]]</f>
        <v>315.2</v>
      </c>
    </row>
    <row r="151" spans="1:7" ht="30" x14ac:dyDescent="0.25">
      <c r="A151" s="56">
        <v>44873</v>
      </c>
      <c r="B151" s="56">
        <v>44873</v>
      </c>
      <c r="C151" s="57" t="s">
        <v>214</v>
      </c>
      <c r="D151" s="42" t="s">
        <v>215</v>
      </c>
      <c r="E151" s="44">
        <v>2</v>
      </c>
      <c r="F151" s="58">
        <v>157.6</v>
      </c>
      <c r="G151" s="51">
        <f>+Tabla1[[#This Row],[EXISTENCIA]]*Tabla1[[#This Row],[PRECIO UNITARIO]]</f>
        <v>315.2</v>
      </c>
    </row>
    <row r="152" spans="1:7" ht="30" x14ac:dyDescent="0.25">
      <c r="A152" s="56">
        <v>44873</v>
      </c>
      <c r="B152" s="56">
        <v>44873</v>
      </c>
      <c r="C152" s="57" t="s">
        <v>212</v>
      </c>
      <c r="D152" s="42" t="s">
        <v>213</v>
      </c>
      <c r="E152" s="44">
        <v>2</v>
      </c>
      <c r="F152" s="58">
        <v>157.6</v>
      </c>
      <c r="G152" s="51">
        <f>+Tabla1[[#This Row],[EXISTENCIA]]*Tabla1[[#This Row],[PRECIO UNITARIO]]</f>
        <v>315.2</v>
      </c>
    </row>
    <row r="153" spans="1:7" ht="30" x14ac:dyDescent="0.25">
      <c r="A153" s="56">
        <v>44873</v>
      </c>
      <c r="B153" s="56">
        <v>44873</v>
      </c>
      <c r="C153" s="57" t="s">
        <v>210</v>
      </c>
      <c r="D153" s="42" t="s">
        <v>211</v>
      </c>
      <c r="E153" s="44">
        <v>2</v>
      </c>
      <c r="F153" s="58">
        <v>157.6</v>
      </c>
      <c r="G153" s="51">
        <f>+Tabla1[[#This Row],[EXISTENCIA]]*Tabla1[[#This Row],[PRECIO UNITARIO]]</f>
        <v>315.2</v>
      </c>
    </row>
    <row r="154" spans="1:7" ht="30" x14ac:dyDescent="0.25">
      <c r="A154" s="56">
        <v>44873</v>
      </c>
      <c r="B154" s="56">
        <v>44873</v>
      </c>
      <c r="C154" s="57" t="s">
        <v>208</v>
      </c>
      <c r="D154" s="42" t="s">
        <v>209</v>
      </c>
      <c r="E154" s="44">
        <v>3</v>
      </c>
      <c r="F154" s="58">
        <v>157.6</v>
      </c>
      <c r="G154" s="51">
        <f>+Tabla1[[#This Row],[EXISTENCIA]]*Tabla1[[#This Row],[PRECIO UNITARIO]]</f>
        <v>472.79999999999995</v>
      </c>
    </row>
    <row r="155" spans="1:7" x14ac:dyDescent="0.25">
      <c r="A155" s="56">
        <v>44725</v>
      </c>
      <c r="B155" s="56">
        <v>44725</v>
      </c>
      <c r="C155" s="57">
        <v>145</v>
      </c>
      <c r="D155" s="42" t="s">
        <v>207</v>
      </c>
      <c r="E155" s="44">
        <v>3</v>
      </c>
      <c r="F155" s="58">
        <v>157.6</v>
      </c>
      <c r="G155" s="51">
        <f>+Tabla1[[#This Row],[EXISTENCIA]]*Tabla1[[#This Row],[PRECIO UNITARIO]]</f>
        <v>472.79999999999995</v>
      </c>
    </row>
    <row r="156" spans="1:7" x14ac:dyDescent="0.25">
      <c r="A156" s="56">
        <v>44862</v>
      </c>
      <c r="B156" s="56">
        <v>44862</v>
      </c>
      <c r="C156" s="57">
        <v>146</v>
      </c>
      <c r="D156" s="42" t="s">
        <v>206</v>
      </c>
      <c r="E156" s="44">
        <v>1</v>
      </c>
      <c r="F156" s="58">
        <v>4350</v>
      </c>
      <c r="G156" s="51">
        <f>+Tabla1[[#This Row],[EXISTENCIA]]*Tabla1[[#This Row],[PRECIO UNITARIO]]</f>
        <v>4350</v>
      </c>
    </row>
    <row r="157" spans="1:7" x14ac:dyDescent="0.25">
      <c r="A157" s="56">
        <v>44873</v>
      </c>
      <c r="B157" s="56">
        <v>44873</v>
      </c>
      <c r="C157" s="57">
        <v>147</v>
      </c>
      <c r="D157" s="42" t="s">
        <v>205</v>
      </c>
      <c r="E157" s="44">
        <v>17</v>
      </c>
      <c r="F157" s="58">
        <v>20.239999999999998</v>
      </c>
      <c r="G157" s="51">
        <f>+Tabla1[[#This Row],[EXISTENCIA]]*Tabla1[[#This Row],[PRECIO UNITARIO]]</f>
        <v>344.08</v>
      </c>
    </row>
    <row r="158" spans="1:7" x14ac:dyDescent="0.25">
      <c r="A158" s="56">
        <v>43504</v>
      </c>
      <c r="B158" s="56">
        <v>43504</v>
      </c>
      <c r="C158" s="57">
        <v>148</v>
      </c>
      <c r="D158" s="42" t="s">
        <v>204</v>
      </c>
      <c r="E158" s="44">
        <v>13</v>
      </c>
      <c r="F158" s="58">
        <v>57.99</v>
      </c>
      <c r="G158" s="51">
        <f>+Tabla1[[#This Row],[EXISTENCIA]]*Tabla1[[#This Row],[PRECIO UNITARIO]]</f>
        <v>753.87</v>
      </c>
    </row>
    <row r="159" spans="1:7" ht="30" x14ac:dyDescent="0.25">
      <c r="A159" s="56">
        <v>44873</v>
      </c>
      <c r="B159" s="56">
        <v>44873</v>
      </c>
      <c r="C159" s="57" t="s">
        <v>202</v>
      </c>
      <c r="D159" s="42" t="s">
        <v>203</v>
      </c>
      <c r="E159" s="44">
        <v>9</v>
      </c>
      <c r="F159" s="58">
        <v>57.989999999999995</v>
      </c>
      <c r="G159" s="51">
        <f>+Tabla1[[#This Row],[EXISTENCIA]]*Tabla1[[#This Row],[PRECIO UNITARIO]]</f>
        <v>521.91</v>
      </c>
    </row>
    <row r="160" spans="1:7" x14ac:dyDescent="0.25">
      <c r="A160" s="56">
        <v>44873</v>
      </c>
      <c r="B160" s="56">
        <v>44873</v>
      </c>
      <c r="C160" s="57">
        <v>149</v>
      </c>
      <c r="D160" s="42" t="s">
        <v>201</v>
      </c>
      <c r="E160" s="44">
        <v>50</v>
      </c>
      <c r="F160" s="58">
        <v>57.99</v>
      </c>
      <c r="G160" s="51">
        <f>+Tabla1[[#This Row],[EXISTENCIA]]*Tabla1[[#This Row],[PRECIO UNITARIO]]</f>
        <v>2899.5</v>
      </c>
    </row>
    <row r="161" spans="1:7" x14ac:dyDescent="0.25">
      <c r="A161" s="56">
        <v>43504</v>
      </c>
      <c r="B161" s="56">
        <v>43504</v>
      </c>
      <c r="C161" s="57">
        <v>150</v>
      </c>
      <c r="D161" s="42" t="s">
        <v>200</v>
      </c>
      <c r="E161" s="44">
        <v>15</v>
      </c>
      <c r="F161" s="58">
        <v>57.99</v>
      </c>
      <c r="G161" s="51">
        <f>+Tabla1[[#This Row],[EXISTENCIA]]*Tabla1[[#This Row],[PRECIO UNITARIO]]</f>
        <v>869.85</v>
      </c>
    </row>
    <row r="162" spans="1:7" x14ac:dyDescent="0.25">
      <c r="A162" s="56">
        <v>43504</v>
      </c>
      <c r="B162" s="56">
        <v>43504</v>
      </c>
      <c r="C162" s="57">
        <v>151</v>
      </c>
      <c r="D162" s="42" t="s">
        <v>409</v>
      </c>
      <c r="E162" s="44">
        <v>7</v>
      </c>
      <c r="F162" s="58">
        <v>57.99</v>
      </c>
      <c r="G162" s="51">
        <f>+Tabla1[[#This Row],[EXISTENCIA]]*Tabla1[[#This Row],[PRECIO UNITARIO]]</f>
        <v>405.93</v>
      </c>
    </row>
    <row r="163" spans="1:7" ht="30" x14ac:dyDescent="0.25">
      <c r="A163" s="56">
        <v>44873</v>
      </c>
      <c r="B163" s="56">
        <v>44873</v>
      </c>
      <c r="C163" s="57" t="s">
        <v>199</v>
      </c>
      <c r="D163" s="42" t="s">
        <v>410</v>
      </c>
      <c r="E163" s="44">
        <v>6</v>
      </c>
      <c r="F163" s="58">
        <v>57.99</v>
      </c>
      <c r="G163" s="51">
        <f>+Tabla1[[#This Row],[EXISTENCIA]]*Tabla1[[#This Row],[PRECIO UNITARIO]]</f>
        <v>347.94</v>
      </c>
    </row>
    <row r="164" spans="1:7" x14ac:dyDescent="0.25">
      <c r="A164" s="56">
        <v>43504</v>
      </c>
      <c r="B164" s="56">
        <v>43504</v>
      </c>
      <c r="C164" s="57">
        <v>152</v>
      </c>
      <c r="D164" s="42" t="s">
        <v>198</v>
      </c>
      <c r="E164" s="44">
        <v>20</v>
      </c>
      <c r="F164" s="58">
        <v>57.989999999999995</v>
      </c>
      <c r="G164" s="51">
        <f>+Tabla1[[#This Row],[EXISTENCIA]]*Tabla1[[#This Row],[PRECIO UNITARIO]]</f>
        <v>1159.8</v>
      </c>
    </row>
    <row r="165" spans="1:7" x14ac:dyDescent="0.25">
      <c r="A165" s="56">
        <v>44841</v>
      </c>
      <c r="B165" s="56">
        <v>44841</v>
      </c>
      <c r="C165" s="57">
        <v>154</v>
      </c>
      <c r="D165" s="42" t="s">
        <v>197</v>
      </c>
      <c r="E165" s="44">
        <v>6</v>
      </c>
      <c r="F165" s="58">
        <v>57.99</v>
      </c>
      <c r="G165" s="51">
        <f>+Tabla1[[#This Row],[EXISTENCIA]]*Tabla1[[#This Row],[PRECIO UNITARIO]]</f>
        <v>347.94</v>
      </c>
    </row>
    <row r="166" spans="1:7" x14ac:dyDescent="0.25">
      <c r="A166" s="56">
        <v>45009</v>
      </c>
      <c r="B166" s="56">
        <v>45009</v>
      </c>
      <c r="C166" s="57" t="s">
        <v>344</v>
      </c>
      <c r="D166" s="42" t="s">
        <v>411</v>
      </c>
      <c r="E166" s="44">
        <v>13</v>
      </c>
      <c r="F166" s="58">
        <v>78.67</v>
      </c>
      <c r="G166" s="51">
        <f>+Tabla1[[#This Row],[EXISTENCIA]]*Tabla1[[#This Row],[PRECIO UNITARIO]]</f>
        <v>1022.71</v>
      </c>
    </row>
    <row r="167" spans="1:7" x14ac:dyDescent="0.25">
      <c r="A167" s="56">
        <v>43504</v>
      </c>
      <c r="B167" s="56">
        <v>43504</v>
      </c>
      <c r="C167" s="57">
        <v>155</v>
      </c>
      <c r="D167" s="42" t="s">
        <v>343</v>
      </c>
      <c r="E167" s="44">
        <v>4</v>
      </c>
      <c r="F167" s="58">
        <v>200.6</v>
      </c>
      <c r="G167" s="51">
        <f>+Tabla1[[#This Row],[EXISTENCIA]]*Tabla1[[#This Row],[PRECIO UNITARIO]]</f>
        <v>802.4</v>
      </c>
    </row>
    <row r="168" spans="1:7" ht="30" x14ac:dyDescent="0.25">
      <c r="A168" s="56">
        <v>45008</v>
      </c>
      <c r="B168" s="56">
        <v>45008</v>
      </c>
      <c r="C168" s="57" t="s">
        <v>348</v>
      </c>
      <c r="D168" s="42" t="s">
        <v>196</v>
      </c>
      <c r="E168" s="44">
        <v>30</v>
      </c>
      <c r="F168" s="58">
        <v>1068</v>
      </c>
      <c r="G168" s="51">
        <f>+Tabla1[[#This Row],[EXISTENCIA]]*Tabla1[[#This Row],[PRECIO UNITARIO]]</f>
        <v>32040</v>
      </c>
    </row>
    <row r="169" spans="1:7" ht="30" x14ac:dyDescent="0.25">
      <c r="A169" s="56">
        <v>44862</v>
      </c>
      <c r="B169" s="56">
        <v>44862</v>
      </c>
      <c r="C169" s="57" t="s">
        <v>195</v>
      </c>
      <c r="D169" s="42" t="s">
        <v>347</v>
      </c>
      <c r="E169" s="44">
        <v>15</v>
      </c>
      <c r="F169" s="58">
        <v>612.06999999999994</v>
      </c>
      <c r="G169" s="51">
        <f>+Tabla1[[#This Row],[EXISTENCIA]]*Tabla1[[#This Row],[PRECIO UNITARIO]]</f>
        <v>9181.0499999999993</v>
      </c>
    </row>
    <row r="170" spans="1:7" x14ac:dyDescent="0.25">
      <c r="A170" s="56">
        <v>43504</v>
      </c>
      <c r="B170" s="56">
        <v>43504</v>
      </c>
      <c r="C170" s="57">
        <v>156</v>
      </c>
      <c r="D170" s="42" t="s">
        <v>412</v>
      </c>
      <c r="E170" s="44">
        <v>4</v>
      </c>
      <c r="F170" s="58">
        <v>207.46</v>
      </c>
      <c r="G170" s="51">
        <f>+Tabla1[[#This Row],[EXISTENCIA]]*Tabla1[[#This Row],[PRECIO UNITARIO]]</f>
        <v>829.84</v>
      </c>
    </row>
    <row r="171" spans="1:7" x14ac:dyDescent="0.25">
      <c r="A171" s="56">
        <v>44841</v>
      </c>
      <c r="B171" s="56">
        <v>44841</v>
      </c>
      <c r="C171" s="57">
        <v>273</v>
      </c>
      <c r="D171" s="42" t="s">
        <v>413</v>
      </c>
      <c r="E171" s="44">
        <v>4</v>
      </c>
      <c r="F171" s="58">
        <v>612</v>
      </c>
      <c r="G171" s="51">
        <f>+Tabla1[[#This Row],[EXISTENCIA]]*Tabla1[[#This Row],[PRECIO UNITARIO]]</f>
        <v>2448</v>
      </c>
    </row>
    <row r="172" spans="1:7" x14ac:dyDescent="0.25">
      <c r="A172" s="56">
        <v>44841</v>
      </c>
      <c r="B172" s="56">
        <v>44841</v>
      </c>
      <c r="C172" s="57">
        <v>274</v>
      </c>
      <c r="D172" s="42" t="s">
        <v>194</v>
      </c>
      <c r="E172" s="44">
        <v>1</v>
      </c>
      <c r="F172" s="58">
        <v>3066.82</v>
      </c>
      <c r="G172" s="51">
        <f>+Tabla1[[#This Row],[EXISTENCIA]]*Tabla1[[#This Row],[PRECIO UNITARIO]]</f>
        <v>3066.82</v>
      </c>
    </row>
    <row r="173" spans="1:7" x14ac:dyDescent="0.25">
      <c r="A173" s="56">
        <v>45008</v>
      </c>
      <c r="B173" s="56">
        <v>45008</v>
      </c>
      <c r="C173" s="57">
        <v>45</v>
      </c>
      <c r="D173" s="42" t="s">
        <v>193</v>
      </c>
      <c r="E173" s="44">
        <v>1</v>
      </c>
      <c r="F173" s="58">
        <v>2007.99</v>
      </c>
      <c r="G173" s="51">
        <f>+Tabla1[[#This Row],[EXISTENCIA]]*Tabla1[[#This Row],[PRECIO UNITARIO]]</f>
        <v>2007.99</v>
      </c>
    </row>
    <row r="174" spans="1:7" x14ac:dyDescent="0.25">
      <c r="A174" s="56">
        <v>43504</v>
      </c>
      <c r="B174" s="56">
        <v>43504</v>
      </c>
      <c r="C174" s="57">
        <v>164</v>
      </c>
      <c r="D174" s="42" t="s">
        <v>191</v>
      </c>
      <c r="E174" s="44">
        <v>1</v>
      </c>
      <c r="F174" s="58">
        <v>19350.82</v>
      </c>
      <c r="G174" s="51">
        <f>+Tabla1[[#This Row],[EXISTENCIA]]*Tabla1[[#This Row],[PRECIO UNITARIO]]</f>
        <v>19350.82</v>
      </c>
    </row>
    <row r="175" spans="1:7" x14ac:dyDescent="0.25">
      <c r="A175" s="56">
        <v>43504</v>
      </c>
      <c r="B175" s="56">
        <v>43504</v>
      </c>
      <c r="C175" s="57">
        <v>165</v>
      </c>
      <c r="D175" s="42" t="s">
        <v>190</v>
      </c>
      <c r="E175" s="44">
        <v>13</v>
      </c>
      <c r="F175" s="58">
        <v>75</v>
      </c>
      <c r="G175" s="51">
        <f>+Tabla1[[#This Row],[EXISTENCIA]]*Tabla1[[#This Row],[PRECIO UNITARIO]]</f>
        <v>975</v>
      </c>
    </row>
    <row r="176" spans="1:7" x14ac:dyDescent="0.25">
      <c r="A176" s="56">
        <v>43504</v>
      </c>
      <c r="B176" s="56">
        <v>43504</v>
      </c>
      <c r="C176" s="57">
        <v>166</v>
      </c>
      <c r="D176" s="42" t="s">
        <v>189</v>
      </c>
      <c r="E176" s="44">
        <v>2</v>
      </c>
      <c r="F176" s="58">
        <v>70</v>
      </c>
      <c r="G176" s="51">
        <f>+Tabla1[[#This Row],[EXISTENCIA]]*Tabla1[[#This Row],[PRECIO UNITARIO]]</f>
        <v>140</v>
      </c>
    </row>
    <row r="177" spans="1:7" x14ac:dyDescent="0.25">
      <c r="A177" s="56">
        <v>43504</v>
      </c>
      <c r="B177" s="56">
        <v>43504</v>
      </c>
      <c r="C177" s="57">
        <v>167</v>
      </c>
      <c r="D177" s="42" t="s">
        <v>188</v>
      </c>
      <c r="E177" s="44">
        <v>1</v>
      </c>
      <c r="F177" s="58">
        <v>85</v>
      </c>
      <c r="G177" s="51">
        <f>+Tabla1[[#This Row],[EXISTENCIA]]*Tabla1[[#This Row],[PRECIO UNITARIO]]</f>
        <v>85</v>
      </c>
    </row>
    <row r="178" spans="1:7" x14ac:dyDescent="0.25">
      <c r="A178" s="56">
        <v>43504</v>
      </c>
      <c r="B178" s="56">
        <v>43504</v>
      </c>
      <c r="C178" s="57">
        <v>168</v>
      </c>
      <c r="D178" s="42" t="s">
        <v>187</v>
      </c>
      <c r="E178" s="44">
        <v>8</v>
      </c>
      <c r="F178" s="58">
        <v>80</v>
      </c>
      <c r="G178" s="51">
        <f>+Tabla1[[#This Row],[EXISTENCIA]]*Tabla1[[#This Row],[PRECIO UNITARIO]]</f>
        <v>640</v>
      </c>
    </row>
    <row r="179" spans="1:7" x14ac:dyDescent="0.25">
      <c r="A179" s="56">
        <v>43504</v>
      </c>
      <c r="B179" s="56">
        <v>43504</v>
      </c>
      <c r="C179" s="57">
        <v>169</v>
      </c>
      <c r="D179" s="42" t="s">
        <v>186</v>
      </c>
      <c r="E179" s="44">
        <v>15</v>
      </c>
      <c r="F179" s="58">
        <v>50</v>
      </c>
      <c r="G179" s="51">
        <f>+Tabla1[[#This Row],[EXISTENCIA]]*Tabla1[[#This Row],[PRECIO UNITARIO]]</f>
        <v>750</v>
      </c>
    </row>
    <row r="180" spans="1:7" x14ac:dyDescent="0.25">
      <c r="A180" s="56">
        <v>43504</v>
      </c>
      <c r="B180" s="56">
        <v>43504</v>
      </c>
      <c r="C180" s="57">
        <v>170</v>
      </c>
      <c r="D180" s="42" t="s">
        <v>414</v>
      </c>
      <c r="E180" s="44">
        <v>2</v>
      </c>
      <c r="F180" s="58">
        <v>105</v>
      </c>
      <c r="G180" s="51">
        <f>+Tabla1[[#This Row],[EXISTENCIA]]*Tabla1[[#This Row],[PRECIO UNITARIO]]</f>
        <v>210</v>
      </c>
    </row>
    <row r="181" spans="1:7" ht="30" x14ac:dyDescent="0.25">
      <c r="A181" s="56">
        <v>43504</v>
      </c>
      <c r="B181" s="56">
        <v>43504</v>
      </c>
      <c r="C181" s="57">
        <v>171</v>
      </c>
      <c r="D181" s="42" t="s">
        <v>185</v>
      </c>
      <c r="E181" s="44">
        <v>7</v>
      </c>
      <c r="F181" s="58">
        <v>850</v>
      </c>
      <c r="G181" s="51">
        <f>+Tabla1[[#This Row],[EXISTENCIA]]*Tabla1[[#This Row],[PRECIO UNITARIO]]</f>
        <v>5950</v>
      </c>
    </row>
    <row r="182" spans="1:7" ht="30" x14ac:dyDescent="0.25">
      <c r="A182" s="56">
        <v>43504</v>
      </c>
      <c r="B182" s="56">
        <v>43504</v>
      </c>
      <c r="C182" s="57">
        <v>87</v>
      </c>
      <c r="D182" s="42" t="s">
        <v>184</v>
      </c>
      <c r="E182" s="44">
        <v>6</v>
      </c>
      <c r="F182" s="58">
        <v>885</v>
      </c>
      <c r="G182" s="51">
        <f>+Tabla1[[#This Row],[EXISTENCIA]]*Tabla1[[#This Row],[PRECIO UNITARIO]]</f>
        <v>5310</v>
      </c>
    </row>
    <row r="183" spans="1:7" x14ac:dyDescent="0.25">
      <c r="A183" s="56">
        <v>44841</v>
      </c>
      <c r="B183" s="56">
        <v>44841</v>
      </c>
      <c r="C183" s="57">
        <v>172</v>
      </c>
      <c r="D183" s="42" t="s">
        <v>415</v>
      </c>
      <c r="E183" s="44">
        <v>4</v>
      </c>
      <c r="F183" s="58">
        <v>300</v>
      </c>
      <c r="G183" s="51">
        <f>+Tabla1[[#This Row],[EXISTENCIA]]*Tabla1[[#This Row],[PRECIO UNITARIO]]</f>
        <v>1200</v>
      </c>
    </row>
    <row r="184" spans="1:7" x14ac:dyDescent="0.25">
      <c r="A184" s="56">
        <v>43504</v>
      </c>
      <c r="B184" s="56">
        <v>43504</v>
      </c>
      <c r="C184" s="57">
        <v>173</v>
      </c>
      <c r="D184" s="42" t="s">
        <v>183</v>
      </c>
      <c r="E184" s="44">
        <v>1</v>
      </c>
      <c r="F184" s="58">
        <v>849.6</v>
      </c>
      <c r="G184" s="51">
        <f>+Tabla1[[#This Row],[EXISTENCIA]]*Tabla1[[#This Row],[PRECIO UNITARIO]]</f>
        <v>849.6</v>
      </c>
    </row>
    <row r="185" spans="1:7" ht="30" x14ac:dyDescent="0.25">
      <c r="A185" s="56">
        <v>44855</v>
      </c>
      <c r="B185" s="56">
        <v>44855</v>
      </c>
      <c r="C185" s="57">
        <v>184</v>
      </c>
      <c r="D185" s="42" t="s">
        <v>336</v>
      </c>
      <c r="E185" s="44">
        <v>92</v>
      </c>
      <c r="F185" s="58">
        <v>570.96</v>
      </c>
      <c r="G185" s="51">
        <f>+Tabla1[[#This Row],[EXISTENCIA]]*Tabla1[[#This Row],[PRECIO UNITARIO]]</f>
        <v>52528.320000000007</v>
      </c>
    </row>
    <row r="186" spans="1:7" x14ac:dyDescent="0.25">
      <c r="A186" s="56">
        <v>44862</v>
      </c>
      <c r="B186" s="56">
        <v>44862</v>
      </c>
      <c r="C186" s="57">
        <v>261</v>
      </c>
      <c r="D186" s="42" t="s">
        <v>416</v>
      </c>
      <c r="E186" s="44">
        <v>245</v>
      </c>
      <c r="F186" s="58">
        <v>206.5</v>
      </c>
      <c r="G186" s="51">
        <f>+Tabla1[[#This Row],[EXISTENCIA]]*Tabla1[[#This Row],[PRECIO UNITARIO]]</f>
        <v>50592.5</v>
      </c>
    </row>
    <row r="187" spans="1:7" x14ac:dyDescent="0.25">
      <c r="A187" s="56">
        <v>45009</v>
      </c>
      <c r="B187" s="56">
        <v>45009</v>
      </c>
      <c r="C187" s="57" t="s">
        <v>323</v>
      </c>
      <c r="D187" s="42" t="s">
        <v>353</v>
      </c>
      <c r="E187" s="44">
        <v>10</v>
      </c>
      <c r="F187" s="58">
        <v>35.4</v>
      </c>
      <c r="G187" s="51">
        <f>+Tabla1[[#This Row],[EXISTENCIA]]*Tabla1[[#This Row],[PRECIO UNITARIO]]</f>
        <v>354</v>
      </c>
    </row>
    <row r="188" spans="1:7" x14ac:dyDescent="0.25">
      <c r="A188" s="56">
        <v>44862</v>
      </c>
      <c r="B188" s="56">
        <v>44862</v>
      </c>
      <c r="C188" s="57">
        <v>180</v>
      </c>
      <c r="D188" s="42" t="s">
        <v>182</v>
      </c>
      <c r="E188" s="44">
        <v>1</v>
      </c>
      <c r="F188" s="58">
        <v>307.41000000000003</v>
      </c>
      <c r="G188" s="51">
        <f>+Tabla1[[#This Row],[EXISTENCIA]]*Tabla1[[#This Row],[PRECIO UNITARIO]]</f>
        <v>307.41000000000003</v>
      </c>
    </row>
    <row r="189" spans="1:7" x14ac:dyDescent="0.25">
      <c r="A189" s="56">
        <v>44862</v>
      </c>
      <c r="B189" s="56">
        <v>44862</v>
      </c>
      <c r="C189" s="57">
        <v>181</v>
      </c>
      <c r="D189" s="42" t="s">
        <v>324</v>
      </c>
      <c r="E189" s="44">
        <v>4</v>
      </c>
      <c r="F189" s="58">
        <v>224.2</v>
      </c>
      <c r="G189" s="51">
        <f>+Tabla1[[#This Row],[EXISTENCIA]]*Tabla1[[#This Row],[PRECIO UNITARIO]]</f>
        <v>896.8</v>
      </c>
    </row>
    <row r="190" spans="1:7" x14ac:dyDescent="0.25">
      <c r="A190" s="56">
        <v>45009</v>
      </c>
      <c r="B190" s="56">
        <v>45009</v>
      </c>
      <c r="C190" s="57" t="s">
        <v>327</v>
      </c>
      <c r="D190" s="42" t="s">
        <v>181</v>
      </c>
      <c r="E190" s="44">
        <v>1</v>
      </c>
      <c r="F190" s="58">
        <v>307.40999999999997</v>
      </c>
      <c r="G190" s="51">
        <f>+Tabla1[[#This Row],[EXISTENCIA]]*Tabla1[[#This Row],[PRECIO UNITARIO]]</f>
        <v>307.40999999999997</v>
      </c>
    </row>
    <row r="191" spans="1:7" x14ac:dyDescent="0.25">
      <c r="A191" s="56">
        <v>44862</v>
      </c>
      <c r="B191" s="56">
        <v>44862</v>
      </c>
      <c r="C191" s="57">
        <v>182</v>
      </c>
      <c r="D191" s="42" t="s">
        <v>180</v>
      </c>
      <c r="E191" s="44">
        <v>4.8</v>
      </c>
      <c r="F191" s="58">
        <v>307.41000000000003</v>
      </c>
      <c r="G191" s="51">
        <f>+Tabla1[[#This Row],[EXISTENCIA]]*Tabla1[[#This Row],[PRECIO UNITARIO]]</f>
        <v>1475.568</v>
      </c>
    </row>
    <row r="192" spans="1:7" x14ac:dyDescent="0.25">
      <c r="A192" s="56">
        <v>45009</v>
      </c>
      <c r="B192" s="56">
        <v>45009</v>
      </c>
      <c r="C192" s="57" t="s">
        <v>325</v>
      </c>
      <c r="D192" s="42" t="s">
        <v>326</v>
      </c>
      <c r="E192" s="44">
        <v>4</v>
      </c>
      <c r="F192" s="58">
        <v>224.2</v>
      </c>
      <c r="G192" s="51">
        <f>+Tabla1[[#This Row],[EXISTENCIA]]*Tabla1[[#This Row],[PRECIO UNITARIO]]</f>
        <v>896.8</v>
      </c>
    </row>
    <row r="193" spans="1:7" x14ac:dyDescent="0.25">
      <c r="A193" s="56">
        <v>45000</v>
      </c>
      <c r="B193" s="56">
        <v>45000</v>
      </c>
      <c r="C193" s="57">
        <v>186</v>
      </c>
      <c r="D193" s="42" t="s">
        <v>179</v>
      </c>
      <c r="E193" s="44">
        <v>5</v>
      </c>
      <c r="F193" s="58">
        <v>307.40999999999997</v>
      </c>
      <c r="G193" s="51">
        <f>+Tabla1[[#This Row],[EXISTENCIA]]*Tabla1[[#This Row],[PRECIO UNITARIO]]</f>
        <v>1537.0499999999997</v>
      </c>
    </row>
    <row r="194" spans="1:7" x14ac:dyDescent="0.25">
      <c r="A194" s="56">
        <v>45001</v>
      </c>
      <c r="B194" s="56">
        <v>45001</v>
      </c>
      <c r="C194" s="57">
        <v>185</v>
      </c>
      <c r="D194" s="42" t="s">
        <v>349</v>
      </c>
      <c r="E194" s="44">
        <v>2</v>
      </c>
      <c r="F194" s="58">
        <v>224.2</v>
      </c>
      <c r="G194" s="51">
        <f>+Tabla1[[#This Row],[EXISTENCIA]]*Tabla1[[#This Row],[PRECIO UNITARIO]]</f>
        <v>448.4</v>
      </c>
    </row>
    <row r="195" spans="1:7" x14ac:dyDescent="0.25">
      <c r="A195" s="56">
        <v>44841</v>
      </c>
      <c r="B195" s="56">
        <v>44841</v>
      </c>
      <c r="C195" s="57">
        <v>263</v>
      </c>
      <c r="D195" s="42" t="s">
        <v>178</v>
      </c>
      <c r="E195" s="44">
        <v>145</v>
      </c>
      <c r="F195" s="58">
        <v>429.52</v>
      </c>
      <c r="G195" s="51">
        <f>+Tabla1[[#This Row],[EXISTENCIA]]*Tabla1[[#This Row],[PRECIO UNITARIO]]</f>
        <v>62280.399999999994</v>
      </c>
    </row>
    <row r="196" spans="1:7" x14ac:dyDescent="0.25">
      <c r="A196" s="56">
        <v>45009</v>
      </c>
      <c r="B196" s="56">
        <v>45009</v>
      </c>
      <c r="C196" s="57">
        <v>392</v>
      </c>
      <c r="D196" s="42" t="s">
        <v>337</v>
      </c>
      <c r="E196" s="44">
        <v>110</v>
      </c>
      <c r="F196" s="58">
        <v>277.3</v>
      </c>
      <c r="G196" s="51">
        <f>+Tabla1[[#This Row],[EXISTENCIA]]*Tabla1[[#This Row],[PRECIO UNITARIO]]</f>
        <v>30503</v>
      </c>
    </row>
    <row r="197" spans="1:7" x14ac:dyDescent="0.25">
      <c r="A197" s="56">
        <v>44841</v>
      </c>
      <c r="B197" s="56">
        <v>44841</v>
      </c>
      <c r="C197" s="57">
        <v>193</v>
      </c>
      <c r="D197" s="42" t="s">
        <v>177</v>
      </c>
      <c r="E197" s="44">
        <v>2</v>
      </c>
      <c r="F197" s="58">
        <v>29.5</v>
      </c>
      <c r="G197" s="51">
        <f>+Tabla1[[#This Row],[EXISTENCIA]]*Tabla1[[#This Row],[PRECIO UNITARIO]]</f>
        <v>59</v>
      </c>
    </row>
    <row r="198" spans="1:7" x14ac:dyDescent="0.25">
      <c r="A198" s="56">
        <v>44862</v>
      </c>
      <c r="B198" s="56">
        <v>44862</v>
      </c>
      <c r="C198" s="57">
        <v>194</v>
      </c>
      <c r="D198" s="42" t="s">
        <v>417</v>
      </c>
      <c r="E198" s="44">
        <v>5</v>
      </c>
      <c r="F198" s="58">
        <v>1479.3700000000001</v>
      </c>
      <c r="G198" s="51">
        <f>+Tabla1[[#This Row],[EXISTENCIA]]*Tabla1[[#This Row],[PRECIO UNITARIO]]</f>
        <v>7396.85</v>
      </c>
    </row>
    <row r="199" spans="1:7" x14ac:dyDescent="0.25">
      <c r="A199" s="56">
        <v>43504</v>
      </c>
      <c r="B199" s="56">
        <v>43504</v>
      </c>
      <c r="C199" s="57">
        <v>195</v>
      </c>
      <c r="D199" s="42" t="s">
        <v>176</v>
      </c>
      <c r="E199" s="44">
        <v>2</v>
      </c>
      <c r="F199" s="58">
        <v>29.5</v>
      </c>
      <c r="G199" s="51">
        <f>+Tabla1[[#This Row],[EXISTENCIA]]*Tabla1[[#This Row],[PRECIO UNITARIO]]</f>
        <v>59</v>
      </c>
    </row>
    <row r="200" spans="1:7" ht="30" x14ac:dyDescent="0.25">
      <c r="A200" s="56"/>
      <c r="B200" s="56"/>
      <c r="C200" s="57">
        <v>196</v>
      </c>
      <c r="D200" s="42" t="s">
        <v>418</v>
      </c>
      <c r="E200" s="44">
        <v>307</v>
      </c>
      <c r="F200" s="58">
        <v>50.550000000000004</v>
      </c>
      <c r="G200" s="51">
        <f>+Tabla1[[#This Row],[EXISTENCIA]]*Tabla1[[#This Row],[PRECIO UNITARIO]]</f>
        <v>15518.850000000002</v>
      </c>
    </row>
    <row r="201" spans="1:7" ht="30" x14ac:dyDescent="0.25">
      <c r="A201" s="56">
        <v>45008</v>
      </c>
      <c r="B201" s="56">
        <v>45008</v>
      </c>
      <c r="C201" s="57">
        <v>197</v>
      </c>
      <c r="D201" s="42" t="s">
        <v>175</v>
      </c>
      <c r="E201" s="44">
        <v>19</v>
      </c>
      <c r="F201" s="58">
        <v>305</v>
      </c>
      <c r="G201" s="51">
        <f>+Tabla1[[#This Row],[EXISTENCIA]]*Tabla1[[#This Row],[PRECIO UNITARIO]]</f>
        <v>5795</v>
      </c>
    </row>
    <row r="202" spans="1:7" x14ac:dyDescent="0.25">
      <c r="A202" s="56">
        <v>44873</v>
      </c>
      <c r="B202" s="56">
        <v>44873</v>
      </c>
      <c r="C202" s="57" t="s">
        <v>174</v>
      </c>
      <c r="D202" s="42" t="s">
        <v>350</v>
      </c>
      <c r="E202" s="44">
        <v>13</v>
      </c>
      <c r="F202" s="58">
        <v>1031</v>
      </c>
      <c r="G202" s="51">
        <f>+Tabla1[[#This Row],[EXISTENCIA]]*Tabla1[[#This Row],[PRECIO UNITARIO]]</f>
        <v>13403</v>
      </c>
    </row>
    <row r="203" spans="1:7" x14ac:dyDescent="0.25">
      <c r="A203" s="56">
        <v>43504</v>
      </c>
      <c r="B203" s="56">
        <v>43504</v>
      </c>
      <c r="C203" s="57">
        <v>198</v>
      </c>
      <c r="D203" s="42" t="s">
        <v>419</v>
      </c>
      <c r="E203" s="44">
        <v>16</v>
      </c>
      <c r="F203" s="58">
        <v>421.85</v>
      </c>
      <c r="G203" s="51">
        <f>+Tabla1[[#This Row],[EXISTENCIA]]*Tabla1[[#This Row],[PRECIO UNITARIO]]</f>
        <v>6749.6</v>
      </c>
    </row>
    <row r="204" spans="1:7" x14ac:dyDescent="0.25">
      <c r="A204" s="56">
        <v>44862</v>
      </c>
      <c r="B204" s="56">
        <v>44862</v>
      </c>
      <c r="C204" s="57" t="s">
        <v>172</v>
      </c>
      <c r="D204" s="42" t="s">
        <v>173</v>
      </c>
      <c r="E204" s="44">
        <v>1050</v>
      </c>
      <c r="F204" s="58">
        <v>4.75</v>
      </c>
      <c r="G204" s="51">
        <f>+Tabla1[[#This Row],[EXISTENCIA]]*Tabla1[[#This Row],[PRECIO UNITARIO]]</f>
        <v>4987.5</v>
      </c>
    </row>
    <row r="205" spans="1:7" x14ac:dyDescent="0.25">
      <c r="A205" s="56">
        <v>44862</v>
      </c>
      <c r="B205" s="56">
        <v>44862</v>
      </c>
      <c r="C205" s="57" t="s">
        <v>170</v>
      </c>
      <c r="D205" s="42" t="s">
        <v>420</v>
      </c>
      <c r="E205" s="44">
        <v>3</v>
      </c>
      <c r="F205" s="58">
        <v>844.41000000000008</v>
      </c>
      <c r="G205" s="51">
        <f>+Tabla1[[#This Row],[EXISTENCIA]]*Tabla1[[#This Row],[PRECIO UNITARIO]]</f>
        <v>2533.2300000000005</v>
      </c>
    </row>
    <row r="206" spans="1:7" x14ac:dyDescent="0.25">
      <c r="A206" s="56">
        <v>44841</v>
      </c>
      <c r="B206" s="56">
        <v>44841</v>
      </c>
      <c r="C206" s="57" t="s">
        <v>168</v>
      </c>
      <c r="D206" s="42" t="s">
        <v>171</v>
      </c>
      <c r="E206" s="44">
        <v>25</v>
      </c>
      <c r="F206" s="58">
        <v>24.6</v>
      </c>
      <c r="G206" s="51">
        <f>+Tabla1[[#This Row],[EXISTENCIA]]*Tabla1[[#This Row],[PRECIO UNITARIO]]</f>
        <v>615</v>
      </c>
    </row>
    <row r="207" spans="1:7" x14ac:dyDescent="0.25">
      <c r="A207" s="56">
        <v>44841</v>
      </c>
      <c r="B207" s="56">
        <v>44841</v>
      </c>
      <c r="C207" s="57">
        <v>201</v>
      </c>
      <c r="D207" s="42" t="s">
        <v>169</v>
      </c>
      <c r="E207" s="44">
        <v>30</v>
      </c>
      <c r="F207" s="58">
        <v>24.540000000000003</v>
      </c>
      <c r="G207" s="51">
        <f>+Tabla1[[#This Row],[EXISTENCIA]]*Tabla1[[#This Row],[PRECIO UNITARIO]]</f>
        <v>736.2</v>
      </c>
    </row>
    <row r="208" spans="1:7" x14ac:dyDescent="0.25">
      <c r="A208" s="56">
        <v>44841</v>
      </c>
      <c r="B208" s="56">
        <v>44841</v>
      </c>
      <c r="C208" s="57">
        <v>202</v>
      </c>
      <c r="D208" s="42" t="s">
        <v>167</v>
      </c>
      <c r="E208" s="44">
        <v>26</v>
      </c>
      <c r="F208" s="58">
        <v>94.39</v>
      </c>
      <c r="G208" s="51">
        <f>+Tabla1[[#This Row],[EXISTENCIA]]*Tabla1[[#This Row],[PRECIO UNITARIO]]</f>
        <v>2454.14</v>
      </c>
    </row>
    <row r="209" spans="1:7" ht="30" x14ac:dyDescent="0.25">
      <c r="A209" s="56">
        <v>44841</v>
      </c>
      <c r="B209" s="56">
        <v>44841</v>
      </c>
      <c r="C209" s="57" t="s">
        <v>164</v>
      </c>
      <c r="D209" s="42" t="s">
        <v>166</v>
      </c>
      <c r="E209" s="44">
        <v>1</v>
      </c>
      <c r="F209" s="58">
        <v>132.16</v>
      </c>
      <c r="G209" s="51">
        <f>+Tabla1[[#This Row],[EXISTENCIA]]*Tabla1[[#This Row],[PRECIO UNITARIO]]</f>
        <v>132.16</v>
      </c>
    </row>
    <row r="210" spans="1:7" ht="30" x14ac:dyDescent="0.25">
      <c r="A210" s="56">
        <v>44841</v>
      </c>
      <c r="B210" s="56">
        <v>44841</v>
      </c>
      <c r="C210" s="57">
        <v>203</v>
      </c>
      <c r="D210" s="42" t="s">
        <v>165</v>
      </c>
      <c r="E210" s="44">
        <v>160</v>
      </c>
      <c r="F210" s="58">
        <v>35.339999999999996</v>
      </c>
      <c r="G210" s="51">
        <f>+Tabla1[[#This Row],[EXISTENCIA]]*Tabla1[[#This Row],[PRECIO UNITARIO]]</f>
        <v>5654.4</v>
      </c>
    </row>
    <row r="211" spans="1:7" x14ac:dyDescent="0.25">
      <c r="A211" s="56">
        <v>44841</v>
      </c>
      <c r="B211" s="56">
        <v>44841</v>
      </c>
      <c r="C211" s="57">
        <v>204</v>
      </c>
      <c r="D211" s="42" t="s">
        <v>421</v>
      </c>
      <c r="E211" s="44">
        <v>3</v>
      </c>
      <c r="F211" s="58">
        <v>1373.5200000000002</v>
      </c>
      <c r="G211" s="51">
        <f>+Tabla1[[#This Row],[EXISTENCIA]]*Tabla1[[#This Row],[PRECIO UNITARIO]]</f>
        <v>4120.5600000000004</v>
      </c>
    </row>
    <row r="212" spans="1:7" x14ac:dyDescent="0.25">
      <c r="A212" s="56">
        <v>44841</v>
      </c>
      <c r="B212" s="56">
        <v>44841</v>
      </c>
      <c r="C212" s="57">
        <v>205</v>
      </c>
      <c r="D212" s="42" t="s">
        <v>163</v>
      </c>
      <c r="E212" s="44">
        <v>6</v>
      </c>
      <c r="F212" s="58">
        <v>157.72</v>
      </c>
      <c r="G212" s="51">
        <f>+Tabla1[[#This Row],[EXISTENCIA]]*Tabla1[[#This Row],[PRECIO UNITARIO]]</f>
        <v>946.31999999999994</v>
      </c>
    </row>
    <row r="213" spans="1:7" x14ac:dyDescent="0.25">
      <c r="A213" s="56">
        <v>44862</v>
      </c>
      <c r="B213" s="56">
        <v>44862</v>
      </c>
      <c r="C213" s="57">
        <v>207</v>
      </c>
      <c r="D213" s="42" t="s">
        <v>422</v>
      </c>
      <c r="E213" s="44">
        <v>1</v>
      </c>
      <c r="F213" s="58">
        <v>1373.52</v>
      </c>
      <c r="G213" s="51">
        <f>+Tabla1[[#This Row],[EXISTENCIA]]*Tabla1[[#This Row],[PRECIO UNITARIO]]</f>
        <v>1373.52</v>
      </c>
    </row>
    <row r="214" spans="1:7" x14ac:dyDescent="0.25">
      <c r="A214" s="56">
        <v>43504</v>
      </c>
      <c r="B214" s="56">
        <v>43504</v>
      </c>
      <c r="C214" s="57">
        <v>209</v>
      </c>
      <c r="D214" s="42" t="s">
        <v>162</v>
      </c>
      <c r="E214" s="44">
        <v>20</v>
      </c>
      <c r="F214" s="58">
        <v>129.35</v>
      </c>
      <c r="G214" s="51">
        <f>+Tabla1[[#This Row],[EXISTENCIA]]*Tabla1[[#This Row],[PRECIO UNITARIO]]</f>
        <v>2587</v>
      </c>
    </row>
    <row r="215" spans="1:7" x14ac:dyDescent="0.25">
      <c r="A215" s="56">
        <v>44862</v>
      </c>
      <c r="B215" s="56">
        <v>44862</v>
      </c>
      <c r="C215" s="57">
        <v>210</v>
      </c>
      <c r="D215" s="42" t="s">
        <v>161</v>
      </c>
      <c r="E215" s="44">
        <v>1</v>
      </c>
      <c r="F215" s="58">
        <v>130</v>
      </c>
      <c r="G215" s="51">
        <f>+Tabla1[[#This Row],[EXISTENCIA]]*Tabla1[[#This Row],[PRECIO UNITARIO]]</f>
        <v>130</v>
      </c>
    </row>
    <row r="216" spans="1:7" x14ac:dyDescent="0.25">
      <c r="A216" s="56">
        <v>44862</v>
      </c>
      <c r="B216" s="56">
        <v>44862</v>
      </c>
      <c r="C216" s="57" t="s">
        <v>160</v>
      </c>
      <c r="D216" s="42" t="s">
        <v>423</v>
      </c>
      <c r="E216" s="44">
        <v>3</v>
      </c>
      <c r="F216" s="58">
        <v>67</v>
      </c>
      <c r="G216" s="51">
        <f>+Tabla1[[#This Row],[EXISTENCIA]]*Tabla1[[#This Row],[PRECIO UNITARIO]]</f>
        <v>201</v>
      </c>
    </row>
    <row r="217" spans="1:7" x14ac:dyDescent="0.25">
      <c r="A217" s="56">
        <v>43504</v>
      </c>
      <c r="B217" s="56">
        <v>43504</v>
      </c>
      <c r="C217" s="57">
        <v>211</v>
      </c>
      <c r="D217" s="42" t="s">
        <v>424</v>
      </c>
      <c r="E217" s="44">
        <v>12</v>
      </c>
      <c r="F217" s="58">
        <v>58.879999999999995</v>
      </c>
      <c r="G217" s="51">
        <f>+Tabla1[[#This Row],[EXISTENCIA]]*Tabla1[[#This Row],[PRECIO UNITARIO]]</f>
        <v>706.56</v>
      </c>
    </row>
    <row r="218" spans="1:7" x14ac:dyDescent="0.25">
      <c r="A218" s="56">
        <v>44862</v>
      </c>
      <c r="B218" s="56">
        <v>44862</v>
      </c>
      <c r="C218" s="57" t="s">
        <v>157</v>
      </c>
      <c r="D218" s="42" t="s">
        <v>159</v>
      </c>
      <c r="E218" s="44">
        <v>8</v>
      </c>
      <c r="F218" s="58">
        <v>30.39</v>
      </c>
      <c r="G218" s="51">
        <f>+Tabla1[[#This Row],[EXISTENCIA]]*Tabla1[[#This Row],[PRECIO UNITARIO]]</f>
        <v>243.12</v>
      </c>
    </row>
    <row r="219" spans="1:7" x14ac:dyDescent="0.25">
      <c r="A219" s="56">
        <v>44841</v>
      </c>
      <c r="B219" s="56">
        <v>44841</v>
      </c>
      <c r="C219" s="57">
        <v>212</v>
      </c>
      <c r="D219" s="42" t="s">
        <v>158</v>
      </c>
      <c r="E219" s="44">
        <v>50</v>
      </c>
      <c r="F219" s="58">
        <v>45</v>
      </c>
      <c r="G219" s="51">
        <f>+Tabla1[[#This Row],[EXISTENCIA]]*Tabla1[[#This Row],[PRECIO UNITARIO]]</f>
        <v>2250</v>
      </c>
    </row>
    <row r="220" spans="1:7" s="54" customFormat="1" x14ac:dyDescent="0.25">
      <c r="A220" s="56">
        <v>44862</v>
      </c>
      <c r="B220" s="56">
        <v>44862</v>
      </c>
      <c r="C220" s="57" t="s">
        <v>155</v>
      </c>
      <c r="D220" s="42" t="s">
        <v>156</v>
      </c>
      <c r="E220" s="44">
        <v>8</v>
      </c>
      <c r="F220" s="58">
        <v>30.39</v>
      </c>
      <c r="G220" s="51">
        <f>+Tabla1[[#This Row],[EXISTENCIA]]*Tabla1[[#This Row],[PRECIO UNITARIO]]</f>
        <v>243.12</v>
      </c>
    </row>
    <row r="221" spans="1:7" s="54" customFormat="1" x14ac:dyDescent="0.25">
      <c r="A221" s="56">
        <v>43504</v>
      </c>
      <c r="B221" s="56">
        <v>43504</v>
      </c>
      <c r="C221" s="60" t="s">
        <v>430</v>
      </c>
      <c r="D221" s="42" t="s">
        <v>425</v>
      </c>
      <c r="E221" s="44">
        <v>10</v>
      </c>
      <c r="F221" s="58">
        <v>103.83</v>
      </c>
      <c r="G221" s="51">
        <f>+Tabla1[[#This Row],[EXISTENCIA]]*Tabla1[[#This Row],[PRECIO UNITARIO]]</f>
        <v>1038.3</v>
      </c>
    </row>
    <row r="222" spans="1:7" s="54" customFormat="1" ht="30" x14ac:dyDescent="0.25">
      <c r="A222" s="56">
        <v>43504</v>
      </c>
      <c r="B222" s="56">
        <v>43504</v>
      </c>
      <c r="C222" s="57">
        <v>213</v>
      </c>
      <c r="D222" s="42" t="s">
        <v>154</v>
      </c>
      <c r="E222" s="44">
        <v>2</v>
      </c>
      <c r="F222" s="58">
        <v>275</v>
      </c>
      <c r="G222" s="51">
        <f>+Tabla1[[#This Row],[EXISTENCIA]]*Tabla1[[#This Row],[PRECIO UNITARIO]]</f>
        <v>550</v>
      </c>
    </row>
    <row r="223" spans="1:7" s="54" customFormat="1" ht="30" x14ac:dyDescent="0.25">
      <c r="A223" s="56">
        <v>43504</v>
      </c>
      <c r="B223" s="56">
        <v>43504</v>
      </c>
      <c r="C223" s="57">
        <v>214</v>
      </c>
      <c r="D223" s="42" t="s">
        <v>426</v>
      </c>
      <c r="E223" s="44">
        <v>6</v>
      </c>
      <c r="F223" s="58">
        <v>235</v>
      </c>
      <c r="G223" s="51">
        <f>+Tabla1[[#This Row],[EXISTENCIA]]*Tabla1[[#This Row],[PRECIO UNITARIO]]</f>
        <v>1410</v>
      </c>
    </row>
    <row r="224" spans="1:7" s="54" customFormat="1" ht="30" x14ac:dyDescent="0.25">
      <c r="A224" s="56">
        <v>43504</v>
      </c>
      <c r="B224" s="56">
        <v>43504</v>
      </c>
      <c r="C224" s="57">
        <v>215</v>
      </c>
      <c r="D224" s="42" t="s">
        <v>153</v>
      </c>
      <c r="E224" s="44">
        <v>19</v>
      </c>
      <c r="F224" s="58">
        <v>235</v>
      </c>
      <c r="G224" s="51">
        <f>+Tabla1[[#This Row],[EXISTENCIA]]*Tabla1[[#This Row],[PRECIO UNITARIO]]</f>
        <v>4465</v>
      </c>
    </row>
    <row r="225" spans="1:7" s="54" customFormat="1" ht="30" x14ac:dyDescent="0.25">
      <c r="A225" s="56">
        <v>43504</v>
      </c>
      <c r="B225" s="56">
        <v>43504</v>
      </c>
      <c r="C225" s="57">
        <v>216</v>
      </c>
      <c r="D225" s="42" t="s">
        <v>152</v>
      </c>
      <c r="E225" s="44">
        <v>2</v>
      </c>
      <c r="F225" s="58">
        <v>275</v>
      </c>
      <c r="G225" s="51">
        <f>+Tabla1[[#This Row],[EXISTENCIA]]*Tabla1[[#This Row],[PRECIO UNITARIO]]</f>
        <v>550</v>
      </c>
    </row>
    <row r="226" spans="1:7" ht="30" x14ac:dyDescent="0.25">
      <c r="A226" s="56">
        <v>43504</v>
      </c>
      <c r="B226" s="56">
        <v>43504</v>
      </c>
      <c r="C226" s="57">
        <v>217</v>
      </c>
      <c r="D226" s="42" t="s">
        <v>151</v>
      </c>
      <c r="E226" s="44">
        <v>6</v>
      </c>
      <c r="F226" s="58">
        <v>235</v>
      </c>
      <c r="G226" s="51">
        <f>+Tabla1[[#This Row],[EXISTENCIA]]*Tabla1[[#This Row],[PRECIO UNITARIO]]</f>
        <v>1410</v>
      </c>
    </row>
    <row r="227" spans="1:7" ht="30" x14ac:dyDescent="0.25">
      <c r="A227" s="56">
        <v>43504</v>
      </c>
      <c r="B227" s="56">
        <v>43504</v>
      </c>
      <c r="C227" s="57">
        <v>218</v>
      </c>
      <c r="D227" s="42" t="s">
        <v>150</v>
      </c>
      <c r="E227" s="44">
        <v>53</v>
      </c>
      <c r="F227" s="58">
        <v>235</v>
      </c>
      <c r="G227" s="51">
        <f>+Tabla1[[#This Row],[EXISTENCIA]]*Tabla1[[#This Row],[PRECIO UNITARIO]]</f>
        <v>12455</v>
      </c>
    </row>
    <row r="228" spans="1:7" x14ac:dyDescent="0.25">
      <c r="A228" s="52"/>
      <c r="B228" s="53"/>
      <c r="C228" s="53"/>
      <c r="D228" s="54"/>
      <c r="E228" s="54"/>
      <c r="F228" s="55" t="s">
        <v>362</v>
      </c>
      <c r="G228" s="54">
        <f>SUBTOTAL(109,Tabla1[MONTO TOTAL])</f>
        <v>861555.09041200031</v>
      </c>
    </row>
    <row r="229" spans="1:7" x14ac:dyDescent="0.25">
      <c r="A229" s="52"/>
      <c r="B229" s="53"/>
      <c r="C229" s="53"/>
      <c r="D229" s="54"/>
      <c r="E229" s="54"/>
      <c r="F229" s="54"/>
      <c r="G229" s="54"/>
    </row>
    <row r="230" spans="1:7" x14ac:dyDescent="0.25">
      <c r="A230" s="52"/>
      <c r="B230" s="53"/>
      <c r="C230" s="53"/>
      <c r="D230" s="54"/>
      <c r="E230" s="54"/>
      <c r="F230" s="54"/>
      <c r="G230" s="54"/>
    </row>
    <row r="231" spans="1:7" x14ac:dyDescent="0.25">
      <c r="A231" s="52"/>
      <c r="B231" s="53"/>
      <c r="C231" s="53"/>
      <c r="D231" s="54"/>
      <c r="E231" s="54"/>
      <c r="F231" s="54"/>
      <c r="G231" s="54"/>
    </row>
    <row r="232" spans="1:7" x14ac:dyDescent="0.25">
      <c r="A232" s="52"/>
      <c r="B232" s="53"/>
      <c r="C232" s="53"/>
      <c r="D232" s="54"/>
      <c r="E232" s="54"/>
      <c r="F232" s="54"/>
      <c r="G232" s="54"/>
    </row>
    <row r="233" spans="1:7" x14ac:dyDescent="0.25">
      <c r="A233" s="52"/>
      <c r="B233" s="52"/>
      <c r="C233" s="52"/>
      <c r="F233" s="8"/>
    </row>
    <row r="234" spans="1:7" ht="34.5" customHeight="1" x14ac:dyDescent="0.25">
      <c r="E234" s="8"/>
      <c r="F234" s="8"/>
      <c r="G234" s="6"/>
    </row>
    <row r="235" spans="1:7" x14ac:dyDescent="0.25">
      <c r="B235" s="93" t="s">
        <v>428</v>
      </c>
      <c r="C235" s="93"/>
      <c r="D235" s="40"/>
      <c r="E235" s="93" t="s">
        <v>427</v>
      </c>
      <c r="F235" s="93"/>
      <c r="G235" s="6"/>
    </row>
    <row r="236" spans="1:7" ht="27" customHeight="1" x14ac:dyDescent="0.25">
      <c r="B236" s="85" t="s">
        <v>363</v>
      </c>
      <c r="C236" s="85"/>
      <c r="D236" s="40"/>
      <c r="E236" s="85" t="s">
        <v>364</v>
      </c>
      <c r="F236" s="85"/>
      <c r="G236" s="6"/>
    </row>
    <row r="237" spans="1:7" x14ac:dyDescent="0.25">
      <c r="E237" s="8"/>
      <c r="F237" s="8"/>
      <c r="G237" s="6"/>
    </row>
    <row r="238" spans="1:7" x14ac:dyDescent="0.25">
      <c r="A238" s="52"/>
      <c r="B238" s="52"/>
      <c r="C238" s="52"/>
      <c r="F238" s="8"/>
    </row>
    <row r="239" spans="1:7" x14ac:dyDescent="0.25">
      <c r="A239" s="52"/>
      <c r="B239" s="52"/>
      <c r="C239" s="52"/>
      <c r="F239" s="8"/>
    </row>
  </sheetData>
  <mergeCells count="7">
    <mergeCell ref="B235:C235"/>
    <mergeCell ref="E235:F235"/>
    <mergeCell ref="B236:C236"/>
    <mergeCell ref="E236:F236"/>
    <mergeCell ref="A3:G3"/>
    <mergeCell ref="A4:G4"/>
    <mergeCell ref="A5:G5"/>
  </mergeCells>
  <pageMargins left="0.26" right="0.17" top="0.17" bottom="0.52" header="0.31496062992125984" footer="0.31496062992125984"/>
  <pageSetup scale="85" orientation="portrait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90"/>
  <sheetViews>
    <sheetView tabSelected="1" topLeftCell="A127" workbookViewId="0">
      <selection activeCell="K194" sqref="K194"/>
    </sheetView>
  </sheetViews>
  <sheetFormatPr baseColWidth="10" defaultColWidth="11" defaultRowHeight="15" x14ac:dyDescent="0.25"/>
  <cols>
    <col min="1" max="1" width="15.140625" style="6" customWidth="1"/>
    <col min="2" max="2" width="13.140625" style="6" customWidth="1"/>
    <col min="3" max="3" width="12.5703125" style="6" customWidth="1"/>
    <col min="4" max="4" width="34.140625" style="6" customWidth="1"/>
    <col min="5" max="5" width="12.85546875" style="6" customWidth="1"/>
    <col min="6" max="6" width="13.42578125" style="61" customWidth="1"/>
    <col min="7" max="7" width="16.140625" style="8" bestFit="1" customWidth="1"/>
    <col min="8" max="16384" width="11" style="6"/>
  </cols>
  <sheetData>
    <row r="3" spans="1:8" s="5" customFormat="1" x14ac:dyDescent="0.25">
      <c r="A3" s="85" t="s">
        <v>365</v>
      </c>
      <c r="B3" s="85"/>
      <c r="C3" s="85"/>
      <c r="D3" s="85"/>
      <c r="E3" s="85"/>
      <c r="F3" s="85"/>
      <c r="G3" s="85"/>
    </row>
    <row r="4" spans="1:8" s="5" customFormat="1" x14ac:dyDescent="0.25">
      <c r="A4" s="85" t="s">
        <v>480</v>
      </c>
      <c r="B4" s="85"/>
      <c r="C4" s="85"/>
      <c r="D4" s="85"/>
      <c r="E4" s="85"/>
      <c r="F4" s="85"/>
      <c r="G4" s="85"/>
    </row>
    <row r="5" spans="1:8" s="5" customFormat="1" x14ac:dyDescent="0.25">
      <c r="A5" s="85" t="s">
        <v>429</v>
      </c>
      <c r="B5" s="85"/>
      <c r="C5" s="85"/>
      <c r="D5" s="85"/>
      <c r="E5" s="85"/>
      <c r="F5" s="85"/>
      <c r="G5" s="85"/>
    </row>
    <row r="8" spans="1:8" ht="45" x14ac:dyDescent="0.25">
      <c r="A8" s="9" t="s">
        <v>0</v>
      </c>
      <c r="B8" s="9" t="s">
        <v>361</v>
      </c>
      <c r="C8" s="9" t="s">
        <v>1</v>
      </c>
      <c r="D8" s="9" t="s">
        <v>2</v>
      </c>
      <c r="E8" s="9" t="s">
        <v>3</v>
      </c>
      <c r="F8" s="10" t="s">
        <v>4</v>
      </c>
      <c r="G8" s="10" t="s">
        <v>5</v>
      </c>
    </row>
    <row r="9" spans="1:8" x14ac:dyDescent="0.25">
      <c r="A9" s="94">
        <v>45077</v>
      </c>
      <c r="B9" s="94">
        <v>45077</v>
      </c>
      <c r="C9" s="96" t="s">
        <v>648</v>
      </c>
      <c r="D9" s="97" t="s">
        <v>481</v>
      </c>
      <c r="E9" s="44">
        <v>4</v>
      </c>
      <c r="F9" s="13">
        <v>38.4</v>
      </c>
      <c r="G9" s="95">
        <f>+Tabla16[[#This Row],[EXISTENCIA]]*Tabla16[[#This Row],[PRECIO UNITARIO]]</f>
        <v>153.6</v>
      </c>
    </row>
    <row r="10" spans="1:8" ht="30" x14ac:dyDescent="0.25">
      <c r="A10" s="94">
        <v>45077</v>
      </c>
      <c r="B10" s="94">
        <v>45077</v>
      </c>
      <c r="C10" s="96" t="s">
        <v>649</v>
      </c>
      <c r="D10" s="97" t="s">
        <v>482</v>
      </c>
      <c r="E10" s="44">
        <v>2</v>
      </c>
      <c r="F10" s="13">
        <v>440</v>
      </c>
      <c r="G10" s="95">
        <f>+Tabla16[[#This Row],[EXISTENCIA]]*Tabla16[[#This Row],[PRECIO UNITARIO]]</f>
        <v>880</v>
      </c>
    </row>
    <row r="11" spans="1:8" x14ac:dyDescent="0.25">
      <c r="A11" s="94">
        <v>45077</v>
      </c>
      <c r="B11" s="94">
        <v>45077</v>
      </c>
      <c r="C11" s="96" t="s">
        <v>650</v>
      </c>
      <c r="D11" s="97" t="s">
        <v>483</v>
      </c>
      <c r="E11" s="44">
        <v>1</v>
      </c>
      <c r="F11" s="13">
        <v>382.39</v>
      </c>
      <c r="G11" s="95">
        <f>+Tabla16[[#This Row],[EXISTENCIA]]*Tabla16[[#This Row],[PRECIO UNITARIO]]</f>
        <v>382.39</v>
      </c>
    </row>
    <row r="12" spans="1:8" x14ac:dyDescent="0.25">
      <c r="A12" s="94">
        <v>45077</v>
      </c>
      <c r="B12" s="94">
        <v>45077</v>
      </c>
      <c r="C12" s="96" t="s">
        <v>651</v>
      </c>
      <c r="D12" s="97" t="s">
        <v>484</v>
      </c>
      <c r="E12" s="44">
        <v>2</v>
      </c>
      <c r="F12" s="13">
        <v>312.94</v>
      </c>
      <c r="G12" s="95">
        <f>+Tabla16[[#This Row],[EXISTENCIA]]*Tabla16[[#This Row],[PRECIO UNITARIO]]</f>
        <v>625.88</v>
      </c>
    </row>
    <row r="13" spans="1:8" ht="30" x14ac:dyDescent="0.25">
      <c r="A13" s="94">
        <v>45077</v>
      </c>
      <c r="B13" s="94">
        <v>45077</v>
      </c>
      <c r="C13" s="96" t="s">
        <v>652</v>
      </c>
      <c r="D13" s="97" t="s">
        <v>485</v>
      </c>
      <c r="E13" s="44">
        <v>12</v>
      </c>
      <c r="F13" s="13">
        <v>944</v>
      </c>
      <c r="G13" s="95">
        <f>+Tabla16[[#This Row],[EXISTENCIA]]*Tabla16[[#This Row],[PRECIO UNITARIO]]</f>
        <v>11328</v>
      </c>
      <c r="H13" s="59"/>
    </row>
    <row r="14" spans="1:8" x14ac:dyDescent="0.25">
      <c r="A14" s="94">
        <v>45077</v>
      </c>
      <c r="B14" s="94">
        <v>45077</v>
      </c>
      <c r="C14" s="96" t="s">
        <v>653</v>
      </c>
      <c r="D14" s="97" t="s">
        <v>486</v>
      </c>
      <c r="E14" s="44">
        <v>4</v>
      </c>
      <c r="F14" s="13">
        <v>35</v>
      </c>
      <c r="G14" s="95">
        <f>+Tabla16[[#This Row],[EXISTENCIA]]*Tabla16[[#This Row],[PRECIO UNITARIO]]</f>
        <v>140</v>
      </c>
    </row>
    <row r="15" spans="1:8" x14ac:dyDescent="0.25">
      <c r="A15" s="94">
        <v>45077</v>
      </c>
      <c r="B15" s="94">
        <v>45077</v>
      </c>
      <c r="C15" s="96" t="s">
        <v>654</v>
      </c>
      <c r="D15" s="97" t="s">
        <v>487</v>
      </c>
      <c r="E15" s="44">
        <v>5</v>
      </c>
      <c r="F15" s="13">
        <v>9</v>
      </c>
      <c r="G15" s="95">
        <f>+Tabla16[[#This Row],[EXISTENCIA]]*Tabla16[[#This Row],[PRECIO UNITARIO]]</f>
        <v>45</v>
      </c>
    </row>
    <row r="16" spans="1:8" x14ac:dyDescent="0.25">
      <c r="A16" s="94">
        <v>45077</v>
      </c>
      <c r="B16" s="94">
        <v>45077</v>
      </c>
      <c r="C16" s="96" t="s">
        <v>655</v>
      </c>
      <c r="D16" s="97" t="s">
        <v>488</v>
      </c>
      <c r="E16" s="44">
        <v>1</v>
      </c>
      <c r="F16" s="13">
        <v>97</v>
      </c>
      <c r="G16" s="95">
        <f>+Tabla16[[#This Row],[EXISTENCIA]]*Tabla16[[#This Row],[PRECIO UNITARIO]]</f>
        <v>97</v>
      </c>
    </row>
    <row r="17" spans="1:7" x14ac:dyDescent="0.25">
      <c r="A17" s="94">
        <v>45077</v>
      </c>
      <c r="B17" s="94">
        <v>45077</v>
      </c>
      <c r="C17" s="96" t="s">
        <v>656</v>
      </c>
      <c r="D17" s="97" t="s">
        <v>489</v>
      </c>
      <c r="E17" s="44">
        <v>2</v>
      </c>
      <c r="F17" s="13">
        <v>470</v>
      </c>
      <c r="G17" s="95">
        <f>+Tabla16[[#This Row],[EXISTENCIA]]*Tabla16[[#This Row],[PRECIO UNITARIO]]</f>
        <v>940</v>
      </c>
    </row>
    <row r="18" spans="1:7" x14ac:dyDescent="0.25">
      <c r="A18" s="94">
        <v>45077</v>
      </c>
      <c r="B18" s="94">
        <v>45077</v>
      </c>
      <c r="C18" s="96" t="s">
        <v>657</v>
      </c>
      <c r="D18" s="97" t="s">
        <v>490</v>
      </c>
      <c r="E18" s="44">
        <v>1</v>
      </c>
      <c r="F18" s="13">
        <v>592</v>
      </c>
      <c r="G18" s="95">
        <f>+Tabla16[[#This Row],[EXISTENCIA]]*Tabla16[[#This Row],[PRECIO UNITARIO]]</f>
        <v>592</v>
      </c>
    </row>
    <row r="19" spans="1:7" ht="30" x14ac:dyDescent="0.25">
      <c r="A19" s="94">
        <v>45077</v>
      </c>
      <c r="B19" s="94">
        <v>45077</v>
      </c>
      <c r="C19" s="96" t="s">
        <v>658</v>
      </c>
      <c r="D19" s="97" t="s">
        <v>491</v>
      </c>
      <c r="E19" s="44">
        <v>5</v>
      </c>
      <c r="F19" s="13">
        <v>2357.6400000000003</v>
      </c>
      <c r="G19" s="95">
        <f>+Tabla16[[#This Row],[EXISTENCIA]]*Tabla16[[#This Row],[PRECIO UNITARIO]]</f>
        <v>11788.2</v>
      </c>
    </row>
    <row r="20" spans="1:7" x14ac:dyDescent="0.25">
      <c r="A20" s="94">
        <v>45077</v>
      </c>
      <c r="B20" s="94">
        <v>45077</v>
      </c>
      <c r="C20" s="96" t="s">
        <v>659</v>
      </c>
      <c r="D20" s="97" t="s">
        <v>492</v>
      </c>
      <c r="E20" s="44">
        <v>3</v>
      </c>
      <c r="F20" s="13">
        <v>1395</v>
      </c>
      <c r="G20" s="95">
        <f>+Tabla16[[#This Row],[EXISTENCIA]]*Tabla16[[#This Row],[PRECIO UNITARIO]]</f>
        <v>4185</v>
      </c>
    </row>
    <row r="21" spans="1:7" ht="30" x14ac:dyDescent="0.25">
      <c r="A21" s="94">
        <v>45077</v>
      </c>
      <c r="B21" s="94">
        <v>45077</v>
      </c>
      <c r="C21" s="96" t="s">
        <v>660</v>
      </c>
      <c r="D21" s="97" t="s">
        <v>493</v>
      </c>
      <c r="E21" s="44">
        <v>5</v>
      </c>
      <c r="F21" s="13">
        <v>2682.7200000000003</v>
      </c>
      <c r="G21" s="95">
        <f>+Tabla16[[#This Row],[EXISTENCIA]]*Tabla16[[#This Row],[PRECIO UNITARIO]]</f>
        <v>13413.600000000002</v>
      </c>
    </row>
    <row r="22" spans="1:7" x14ac:dyDescent="0.25">
      <c r="A22" s="94">
        <v>45077</v>
      </c>
      <c r="B22" s="94">
        <v>45077</v>
      </c>
      <c r="C22" s="96" t="s">
        <v>661</v>
      </c>
      <c r="D22" s="97" t="s">
        <v>494</v>
      </c>
      <c r="E22" s="44">
        <v>100</v>
      </c>
      <c r="F22" s="13">
        <v>82.6</v>
      </c>
      <c r="G22" s="95">
        <f>+Tabla16[[#This Row],[EXISTENCIA]]*Tabla16[[#This Row],[PRECIO UNITARIO]]</f>
        <v>8260</v>
      </c>
    </row>
    <row r="23" spans="1:7" ht="30" x14ac:dyDescent="0.25">
      <c r="A23" s="94">
        <v>45077</v>
      </c>
      <c r="B23" s="94">
        <v>45077</v>
      </c>
      <c r="C23" s="96" t="s">
        <v>662</v>
      </c>
      <c r="D23" s="97" t="s">
        <v>495</v>
      </c>
      <c r="E23" s="44">
        <v>4</v>
      </c>
      <c r="F23" s="13">
        <v>273</v>
      </c>
      <c r="G23" s="95">
        <f>+Tabla16[[#This Row],[EXISTENCIA]]*Tabla16[[#This Row],[PRECIO UNITARIO]]</f>
        <v>1092</v>
      </c>
    </row>
    <row r="24" spans="1:7" ht="30" x14ac:dyDescent="0.25">
      <c r="A24" s="94">
        <v>45077</v>
      </c>
      <c r="B24" s="94">
        <v>45077</v>
      </c>
      <c r="C24" s="96" t="s">
        <v>663</v>
      </c>
      <c r="D24" s="97" t="s">
        <v>496</v>
      </c>
      <c r="E24" s="44">
        <v>10</v>
      </c>
      <c r="F24" s="13">
        <v>52.160000000000004</v>
      </c>
      <c r="G24" s="95">
        <f>+Tabla16[[#This Row],[EXISTENCIA]]*Tabla16[[#This Row],[PRECIO UNITARIO]]</f>
        <v>521.6</v>
      </c>
    </row>
    <row r="25" spans="1:7" x14ac:dyDescent="0.25">
      <c r="A25" s="94">
        <v>45077</v>
      </c>
      <c r="B25" s="94">
        <v>45077</v>
      </c>
      <c r="C25" s="96" t="s">
        <v>664</v>
      </c>
      <c r="D25" s="97" t="s">
        <v>497</v>
      </c>
      <c r="E25" s="44">
        <v>10</v>
      </c>
      <c r="F25" s="13">
        <v>2357.6400000000003</v>
      </c>
      <c r="G25" s="95">
        <f>+Tabla16[[#This Row],[EXISTENCIA]]*Tabla16[[#This Row],[PRECIO UNITARIO]]</f>
        <v>23576.400000000001</v>
      </c>
    </row>
    <row r="26" spans="1:7" ht="30" x14ac:dyDescent="0.25">
      <c r="A26" s="94">
        <v>45077</v>
      </c>
      <c r="B26" s="94">
        <v>45077</v>
      </c>
      <c r="C26" s="96" t="s">
        <v>665</v>
      </c>
      <c r="D26" s="97" t="s">
        <v>498</v>
      </c>
      <c r="E26" s="44">
        <v>1</v>
      </c>
      <c r="F26" s="13">
        <v>11995</v>
      </c>
      <c r="G26" s="95">
        <f>+Tabla16[[#This Row],[EXISTENCIA]]*Tabla16[[#This Row],[PRECIO UNITARIO]]</f>
        <v>11995</v>
      </c>
    </row>
    <row r="27" spans="1:7" x14ac:dyDescent="0.25">
      <c r="A27" s="94">
        <v>45077</v>
      </c>
      <c r="B27" s="94">
        <v>45077</v>
      </c>
      <c r="C27" s="96" t="s">
        <v>666</v>
      </c>
      <c r="D27" s="97" t="s">
        <v>499</v>
      </c>
      <c r="E27" s="44">
        <v>1</v>
      </c>
      <c r="F27" s="13">
        <v>10378.700000000001</v>
      </c>
      <c r="G27" s="95">
        <f>+Tabla16[[#This Row],[EXISTENCIA]]*Tabla16[[#This Row],[PRECIO UNITARIO]]</f>
        <v>10378.700000000001</v>
      </c>
    </row>
    <row r="28" spans="1:7" x14ac:dyDescent="0.25">
      <c r="A28" s="94">
        <v>45077</v>
      </c>
      <c r="B28" s="94">
        <v>45077</v>
      </c>
      <c r="C28" s="96" t="s">
        <v>667</v>
      </c>
      <c r="D28" s="97" t="s">
        <v>500</v>
      </c>
      <c r="E28" s="44">
        <v>1</v>
      </c>
      <c r="F28" s="13">
        <v>1972.96</v>
      </c>
      <c r="G28" s="95">
        <f>+Tabla16[[#This Row],[EXISTENCIA]]*Tabla16[[#This Row],[PRECIO UNITARIO]]</f>
        <v>1972.96</v>
      </c>
    </row>
    <row r="29" spans="1:7" ht="30" x14ac:dyDescent="0.25">
      <c r="A29" s="94">
        <v>45077</v>
      </c>
      <c r="B29" s="94">
        <v>45077</v>
      </c>
      <c r="C29" s="96" t="s">
        <v>668</v>
      </c>
      <c r="D29" s="97" t="s">
        <v>501</v>
      </c>
      <c r="E29" s="44">
        <v>190</v>
      </c>
      <c r="F29" s="13">
        <v>149.86000000000001</v>
      </c>
      <c r="G29" s="95">
        <f>+Tabla16[[#This Row],[EXISTENCIA]]*Tabla16[[#This Row],[PRECIO UNITARIO]]</f>
        <v>28473.4</v>
      </c>
    </row>
    <row r="30" spans="1:7" ht="30" x14ac:dyDescent="0.25">
      <c r="A30" s="94">
        <v>45077</v>
      </c>
      <c r="B30" s="94">
        <v>45077</v>
      </c>
      <c r="C30" s="96" t="s">
        <v>669</v>
      </c>
      <c r="D30" s="97" t="s">
        <v>502</v>
      </c>
      <c r="E30" s="44">
        <v>40</v>
      </c>
      <c r="F30" s="13">
        <v>149.85999999999999</v>
      </c>
      <c r="G30" s="95">
        <f>+Tabla16[[#This Row],[EXISTENCIA]]*Tabla16[[#This Row],[PRECIO UNITARIO]]</f>
        <v>5994.4</v>
      </c>
    </row>
    <row r="31" spans="1:7" ht="30" x14ac:dyDescent="0.25">
      <c r="A31" s="94">
        <v>45077</v>
      </c>
      <c r="B31" s="94">
        <v>45077</v>
      </c>
      <c r="C31" s="96" t="s">
        <v>670</v>
      </c>
      <c r="D31" s="97" t="s">
        <v>503</v>
      </c>
      <c r="E31" s="44">
        <v>36</v>
      </c>
      <c r="F31" s="13">
        <v>165.99</v>
      </c>
      <c r="G31" s="95">
        <f>+Tabla16[[#This Row],[EXISTENCIA]]*Tabla16[[#This Row],[PRECIO UNITARIO]]</f>
        <v>5975.64</v>
      </c>
    </row>
    <row r="32" spans="1:7" ht="30" x14ac:dyDescent="0.25">
      <c r="A32" s="94">
        <v>45077</v>
      </c>
      <c r="B32" s="94">
        <v>45077</v>
      </c>
      <c r="C32" s="96" t="s">
        <v>671</v>
      </c>
      <c r="D32" s="97" t="s">
        <v>504</v>
      </c>
      <c r="E32" s="44">
        <v>10</v>
      </c>
      <c r="F32" s="13">
        <v>454.3</v>
      </c>
      <c r="G32" s="95">
        <f>+Tabla16[[#This Row],[EXISTENCIA]]*Tabla16[[#This Row],[PRECIO UNITARIO]]</f>
        <v>4543</v>
      </c>
    </row>
    <row r="33" spans="1:7" ht="30" x14ac:dyDescent="0.25">
      <c r="A33" s="94">
        <v>45077</v>
      </c>
      <c r="B33" s="94">
        <v>45077</v>
      </c>
      <c r="C33" s="96" t="s">
        <v>672</v>
      </c>
      <c r="D33" s="97" t="s">
        <v>505</v>
      </c>
      <c r="E33" s="44">
        <v>113</v>
      </c>
      <c r="F33" s="13">
        <v>150.33000000000001</v>
      </c>
      <c r="G33" s="95">
        <f>+Tabla16[[#This Row],[EXISTENCIA]]*Tabla16[[#This Row],[PRECIO UNITARIO]]</f>
        <v>16987.29</v>
      </c>
    </row>
    <row r="34" spans="1:7" ht="30" x14ac:dyDescent="0.25">
      <c r="A34" s="94">
        <v>45077</v>
      </c>
      <c r="B34" s="94">
        <v>45077</v>
      </c>
      <c r="C34" s="96" t="s">
        <v>673</v>
      </c>
      <c r="D34" s="97" t="s">
        <v>506</v>
      </c>
      <c r="E34" s="44">
        <v>117</v>
      </c>
      <c r="F34" s="13">
        <v>150.33000000000001</v>
      </c>
      <c r="G34" s="95">
        <f>+Tabla16[[#This Row],[EXISTENCIA]]*Tabla16[[#This Row],[PRECIO UNITARIO]]</f>
        <v>17588.61</v>
      </c>
    </row>
    <row r="35" spans="1:7" x14ac:dyDescent="0.25">
      <c r="A35" s="94">
        <v>45077</v>
      </c>
      <c r="B35" s="94">
        <v>45077</v>
      </c>
      <c r="C35" s="96" t="s">
        <v>674</v>
      </c>
      <c r="D35" s="97" t="s">
        <v>507</v>
      </c>
      <c r="E35" s="44">
        <v>17</v>
      </c>
      <c r="F35" s="13">
        <v>737.16647058823526</v>
      </c>
      <c r="G35" s="95">
        <f>+Tabla16[[#This Row],[EXISTENCIA]]*Tabla16[[#This Row],[PRECIO UNITARIO]]</f>
        <v>12531.83</v>
      </c>
    </row>
    <row r="36" spans="1:7" x14ac:dyDescent="0.25">
      <c r="A36" s="94">
        <v>45077</v>
      </c>
      <c r="B36" s="94">
        <v>45077</v>
      </c>
      <c r="C36" s="96" t="s">
        <v>675</v>
      </c>
      <c r="D36" s="97" t="s">
        <v>508</v>
      </c>
      <c r="E36" s="44">
        <v>8</v>
      </c>
      <c r="F36" s="13">
        <v>159.30000000000001</v>
      </c>
      <c r="G36" s="95">
        <f>+Tabla16[[#This Row],[EXISTENCIA]]*Tabla16[[#This Row],[PRECIO UNITARIO]]</f>
        <v>1274.4000000000001</v>
      </c>
    </row>
    <row r="37" spans="1:7" x14ac:dyDescent="0.25">
      <c r="A37" s="94">
        <v>45077</v>
      </c>
      <c r="B37" s="94">
        <v>45077</v>
      </c>
      <c r="C37" s="96" t="s">
        <v>676</v>
      </c>
      <c r="D37" s="97" t="s">
        <v>509</v>
      </c>
      <c r="E37" s="44">
        <v>5</v>
      </c>
      <c r="F37" s="13">
        <v>123.9</v>
      </c>
      <c r="G37" s="95">
        <f>+Tabla16[[#This Row],[EXISTENCIA]]*Tabla16[[#This Row],[PRECIO UNITARIO]]</f>
        <v>619.5</v>
      </c>
    </row>
    <row r="38" spans="1:7" ht="30" x14ac:dyDescent="0.25">
      <c r="A38" s="94">
        <v>45077</v>
      </c>
      <c r="B38" s="94">
        <v>45077</v>
      </c>
      <c r="C38" s="96" t="s">
        <v>677</v>
      </c>
      <c r="D38" s="97" t="s">
        <v>510</v>
      </c>
      <c r="E38" s="44">
        <v>1</v>
      </c>
      <c r="F38" s="13">
        <v>9290.0499999999993</v>
      </c>
      <c r="G38" s="95">
        <f>+Tabla16[[#This Row],[EXISTENCIA]]*Tabla16[[#This Row],[PRECIO UNITARIO]]</f>
        <v>9290.0499999999993</v>
      </c>
    </row>
    <row r="39" spans="1:7" ht="30" x14ac:dyDescent="0.25">
      <c r="A39" s="94">
        <v>45077</v>
      </c>
      <c r="B39" s="94">
        <v>45077</v>
      </c>
      <c r="C39" s="96" t="s">
        <v>678</v>
      </c>
      <c r="D39" s="97" t="s">
        <v>511</v>
      </c>
      <c r="E39" s="44">
        <v>1</v>
      </c>
      <c r="F39" s="13">
        <v>990</v>
      </c>
      <c r="G39" s="95">
        <f>+Tabla16[[#This Row],[EXISTENCIA]]*Tabla16[[#This Row],[PRECIO UNITARIO]]</f>
        <v>990</v>
      </c>
    </row>
    <row r="40" spans="1:7" x14ac:dyDescent="0.25">
      <c r="A40" s="94">
        <v>45077</v>
      </c>
      <c r="B40" s="94">
        <v>45077</v>
      </c>
      <c r="C40" s="96" t="s">
        <v>679</v>
      </c>
      <c r="D40" s="97" t="s">
        <v>512</v>
      </c>
      <c r="E40" s="44">
        <v>1</v>
      </c>
      <c r="F40" s="13">
        <v>6238.66</v>
      </c>
      <c r="G40" s="95">
        <f>+Tabla16[[#This Row],[EXISTENCIA]]*Tabla16[[#This Row],[PRECIO UNITARIO]]</f>
        <v>6238.66</v>
      </c>
    </row>
    <row r="41" spans="1:7" x14ac:dyDescent="0.25">
      <c r="A41" s="94">
        <v>45077</v>
      </c>
      <c r="B41" s="94">
        <v>45077</v>
      </c>
      <c r="C41" s="96" t="s">
        <v>680</v>
      </c>
      <c r="D41" s="97" t="s">
        <v>513</v>
      </c>
      <c r="E41" s="44">
        <v>1</v>
      </c>
      <c r="F41" s="13">
        <v>910</v>
      </c>
      <c r="G41" s="95">
        <f>+Tabla16[[#This Row],[EXISTENCIA]]*Tabla16[[#This Row],[PRECIO UNITARIO]]</f>
        <v>910</v>
      </c>
    </row>
    <row r="42" spans="1:7" x14ac:dyDescent="0.25">
      <c r="A42" s="94">
        <v>45077</v>
      </c>
      <c r="B42" s="94">
        <v>45077</v>
      </c>
      <c r="C42" s="96" t="s">
        <v>681</v>
      </c>
      <c r="D42" s="97" t="s">
        <v>514</v>
      </c>
      <c r="E42" s="44">
        <v>30</v>
      </c>
      <c r="F42" s="13">
        <v>378.19</v>
      </c>
      <c r="G42" s="95">
        <f>+Tabla16[[#This Row],[EXISTENCIA]]*Tabla16[[#This Row],[PRECIO UNITARIO]]</f>
        <v>11345.7</v>
      </c>
    </row>
    <row r="43" spans="1:7" x14ac:dyDescent="0.25">
      <c r="A43" s="94">
        <v>45077</v>
      </c>
      <c r="B43" s="94">
        <v>45077</v>
      </c>
      <c r="C43" s="96" t="s">
        <v>682</v>
      </c>
      <c r="D43" s="97" t="s">
        <v>515</v>
      </c>
      <c r="E43" s="44">
        <v>29</v>
      </c>
      <c r="F43" s="13">
        <v>616.41999999999996</v>
      </c>
      <c r="G43" s="95">
        <f>+Tabla16[[#This Row],[EXISTENCIA]]*Tabla16[[#This Row],[PRECIO UNITARIO]]</f>
        <v>17876.18</v>
      </c>
    </row>
    <row r="44" spans="1:7" x14ac:dyDescent="0.25">
      <c r="A44" s="94">
        <v>45077</v>
      </c>
      <c r="B44" s="94">
        <v>45077</v>
      </c>
      <c r="C44" s="96" t="s">
        <v>683</v>
      </c>
      <c r="D44" s="97" t="s">
        <v>516</v>
      </c>
      <c r="E44" s="44">
        <v>28</v>
      </c>
      <c r="F44" s="13">
        <v>378.89</v>
      </c>
      <c r="G44" s="95">
        <f>+Tabla16[[#This Row],[EXISTENCIA]]*Tabla16[[#This Row],[PRECIO UNITARIO]]</f>
        <v>10608.92</v>
      </c>
    </row>
    <row r="45" spans="1:7" x14ac:dyDescent="0.25">
      <c r="A45" s="94">
        <v>45077</v>
      </c>
      <c r="B45" s="94">
        <v>45077</v>
      </c>
      <c r="C45" s="96" t="s">
        <v>684</v>
      </c>
      <c r="D45" s="97" t="s">
        <v>517</v>
      </c>
      <c r="E45" s="44">
        <v>21</v>
      </c>
      <c r="F45" s="13">
        <v>184.54000000000002</v>
      </c>
      <c r="G45" s="95">
        <f>+Tabla16[[#This Row],[EXISTENCIA]]*Tabla16[[#This Row],[PRECIO UNITARIO]]</f>
        <v>3875.3400000000006</v>
      </c>
    </row>
    <row r="46" spans="1:7" x14ac:dyDescent="0.25">
      <c r="A46" s="94">
        <v>45077</v>
      </c>
      <c r="B46" s="94">
        <v>45077</v>
      </c>
      <c r="C46" s="96" t="s">
        <v>685</v>
      </c>
      <c r="D46" s="97" t="s">
        <v>518</v>
      </c>
      <c r="E46" s="44">
        <v>5</v>
      </c>
      <c r="F46" s="13">
        <v>251.01</v>
      </c>
      <c r="G46" s="95">
        <f>+Tabla16[[#This Row],[EXISTENCIA]]*Tabla16[[#This Row],[PRECIO UNITARIO]]</f>
        <v>1255.05</v>
      </c>
    </row>
    <row r="47" spans="1:7" ht="30" x14ac:dyDescent="0.25">
      <c r="A47" s="94">
        <v>45077</v>
      </c>
      <c r="B47" s="94">
        <v>45077</v>
      </c>
      <c r="C47" s="96" t="s">
        <v>686</v>
      </c>
      <c r="D47" s="97" t="s">
        <v>519</v>
      </c>
      <c r="E47" s="44">
        <v>1</v>
      </c>
      <c r="F47" s="13">
        <v>527.46</v>
      </c>
      <c r="G47" s="95">
        <f>+Tabla16[[#This Row],[EXISTENCIA]]*Tabla16[[#This Row],[PRECIO UNITARIO]]</f>
        <v>527.46</v>
      </c>
    </row>
    <row r="48" spans="1:7" x14ac:dyDescent="0.25">
      <c r="A48" s="94">
        <v>45077</v>
      </c>
      <c r="B48" s="94">
        <v>45077</v>
      </c>
      <c r="C48" s="96" t="s">
        <v>687</v>
      </c>
      <c r="D48" s="97" t="s">
        <v>520</v>
      </c>
      <c r="E48" s="44">
        <v>2</v>
      </c>
      <c r="F48" s="13">
        <v>67.38</v>
      </c>
      <c r="G48" s="95">
        <f>+Tabla16[[#This Row],[EXISTENCIA]]*Tabla16[[#This Row],[PRECIO UNITARIO]]</f>
        <v>134.76</v>
      </c>
    </row>
    <row r="49" spans="1:7" ht="30" x14ac:dyDescent="0.25">
      <c r="A49" s="94">
        <v>45077</v>
      </c>
      <c r="B49" s="94">
        <v>45077</v>
      </c>
      <c r="C49" s="96" t="s">
        <v>688</v>
      </c>
      <c r="D49" s="97" t="s">
        <v>521</v>
      </c>
      <c r="E49" s="44">
        <v>6</v>
      </c>
      <c r="F49" s="13">
        <v>3049.97</v>
      </c>
      <c r="G49" s="95">
        <f>+Tabla16[[#This Row],[EXISTENCIA]]*Tabla16[[#This Row],[PRECIO UNITARIO]]</f>
        <v>18299.82</v>
      </c>
    </row>
    <row r="50" spans="1:7" x14ac:dyDescent="0.25">
      <c r="A50" s="94">
        <v>45077</v>
      </c>
      <c r="B50" s="94">
        <v>45077</v>
      </c>
      <c r="C50" s="96" t="s">
        <v>689</v>
      </c>
      <c r="D50" s="97" t="s">
        <v>522</v>
      </c>
      <c r="E50" s="44">
        <v>11</v>
      </c>
      <c r="F50" s="13">
        <v>299.19</v>
      </c>
      <c r="G50" s="95">
        <f>+Tabla16[[#This Row],[EXISTENCIA]]*Tabla16[[#This Row],[PRECIO UNITARIO]]</f>
        <v>3291.09</v>
      </c>
    </row>
    <row r="51" spans="1:7" x14ac:dyDescent="0.25">
      <c r="A51" s="94">
        <v>45077</v>
      </c>
      <c r="B51" s="94">
        <v>45077</v>
      </c>
      <c r="C51" s="96" t="s">
        <v>690</v>
      </c>
      <c r="D51" s="97" t="s">
        <v>523</v>
      </c>
      <c r="E51" s="44">
        <v>8</v>
      </c>
      <c r="F51" s="13">
        <v>291.08999999999997</v>
      </c>
      <c r="G51" s="95">
        <f>+Tabla16[[#This Row],[EXISTENCIA]]*Tabla16[[#This Row],[PRECIO UNITARIO]]</f>
        <v>2328.7199999999998</v>
      </c>
    </row>
    <row r="52" spans="1:7" x14ac:dyDescent="0.25">
      <c r="A52" s="94">
        <v>45077</v>
      </c>
      <c r="B52" s="94">
        <v>45077</v>
      </c>
      <c r="C52" s="96" t="s">
        <v>691</v>
      </c>
      <c r="D52" s="97" t="s">
        <v>524</v>
      </c>
      <c r="E52" s="44">
        <v>1</v>
      </c>
      <c r="F52" s="13">
        <v>255.6</v>
      </c>
      <c r="G52" s="95">
        <f>+Tabla16[[#This Row],[EXISTENCIA]]*Tabla16[[#This Row],[PRECIO UNITARIO]]</f>
        <v>255.6</v>
      </c>
    </row>
    <row r="53" spans="1:7" ht="30" x14ac:dyDescent="0.25">
      <c r="A53" s="94">
        <v>45077</v>
      </c>
      <c r="B53" s="94">
        <v>45077</v>
      </c>
      <c r="C53" s="96" t="s">
        <v>692</v>
      </c>
      <c r="D53" s="97" t="s">
        <v>525</v>
      </c>
      <c r="E53" s="44">
        <v>9</v>
      </c>
      <c r="F53" s="13">
        <v>1388.16</v>
      </c>
      <c r="G53" s="95">
        <f>+Tabla16[[#This Row],[EXISTENCIA]]*Tabla16[[#This Row],[PRECIO UNITARIO]]</f>
        <v>12493.44</v>
      </c>
    </row>
    <row r="54" spans="1:7" ht="30" x14ac:dyDescent="0.25">
      <c r="A54" s="94">
        <v>45077</v>
      </c>
      <c r="B54" s="94">
        <v>45077</v>
      </c>
      <c r="C54" s="96" t="s">
        <v>693</v>
      </c>
      <c r="D54" s="97" t="s">
        <v>526</v>
      </c>
      <c r="E54" s="44">
        <v>5</v>
      </c>
      <c r="F54" s="13">
        <v>141.6</v>
      </c>
      <c r="G54" s="95">
        <f>+Tabla16[[#This Row],[EXISTENCIA]]*Tabla16[[#This Row],[PRECIO UNITARIO]]</f>
        <v>708</v>
      </c>
    </row>
    <row r="55" spans="1:7" x14ac:dyDescent="0.25">
      <c r="A55" s="94">
        <v>45077</v>
      </c>
      <c r="B55" s="94">
        <v>45077</v>
      </c>
      <c r="C55" s="96" t="s">
        <v>694</v>
      </c>
      <c r="D55" s="97" t="s">
        <v>527</v>
      </c>
      <c r="E55" s="44">
        <v>35</v>
      </c>
      <c r="F55" s="13">
        <v>75.52</v>
      </c>
      <c r="G55" s="95">
        <f>+Tabla16[[#This Row],[EXISTENCIA]]*Tabla16[[#This Row],[PRECIO UNITARIO]]</f>
        <v>2643.2</v>
      </c>
    </row>
    <row r="56" spans="1:7" ht="30" x14ac:dyDescent="0.25">
      <c r="A56" s="94">
        <v>45077</v>
      </c>
      <c r="B56" s="94">
        <v>45077</v>
      </c>
      <c r="C56" s="96" t="s">
        <v>695</v>
      </c>
      <c r="D56" s="97" t="s">
        <v>528</v>
      </c>
      <c r="E56" s="44">
        <v>10</v>
      </c>
      <c r="F56" s="13">
        <v>1246.806</v>
      </c>
      <c r="G56" s="95">
        <f>+Tabla16[[#This Row],[EXISTENCIA]]*Tabla16[[#This Row],[PRECIO UNITARIO]]</f>
        <v>12468.060000000001</v>
      </c>
    </row>
    <row r="57" spans="1:7" x14ac:dyDescent="0.25">
      <c r="A57" s="94">
        <v>45077</v>
      </c>
      <c r="B57" s="94">
        <v>45077</v>
      </c>
      <c r="C57" s="96" t="s">
        <v>696</v>
      </c>
      <c r="D57" s="97" t="s">
        <v>529</v>
      </c>
      <c r="E57" s="44">
        <v>2</v>
      </c>
      <c r="F57" s="13">
        <v>977.7</v>
      </c>
      <c r="G57" s="95">
        <f>+Tabla16[[#This Row],[EXISTENCIA]]*Tabla16[[#This Row],[PRECIO UNITARIO]]</f>
        <v>1955.4</v>
      </c>
    </row>
    <row r="58" spans="1:7" x14ac:dyDescent="0.25">
      <c r="A58" s="94">
        <v>45077</v>
      </c>
      <c r="B58" s="94">
        <v>45077</v>
      </c>
      <c r="C58" s="96" t="s">
        <v>697</v>
      </c>
      <c r="D58" s="97" t="s">
        <v>530</v>
      </c>
      <c r="E58" s="44">
        <v>5</v>
      </c>
      <c r="F58" s="13">
        <v>322.14</v>
      </c>
      <c r="G58" s="95">
        <f>+Tabla16[[#This Row],[EXISTENCIA]]*Tabla16[[#This Row],[PRECIO UNITARIO]]</f>
        <v>1610.6999999999998</v>
      </c>
    </row>
    <row r="59" spans="1:7" x14ac:dyDescent="0.25">
      <c r="A59" s="94">
        <v>45077</v>
      </c>
      <c r="B59" s="94">
        <v>45077</v>
      </c>
      <c r="C59" s="96" t="s">
        <v>698</v>
      </c>
      <c r="D59" s="97" t="s">
        <v>531</v>
      </c>
      <c r="E59" s="44">
        <v>1</v>
      </c>
      <c r="F59" s="13">
        <v>270</v>
      </c>
      <c r="G59" s="95">
        <f>+Tabla16[[#This Row],[EXISTENCIA]]*Tabla16[[#This Row],[PRECIO UNITARIO]]</f>
        <v>270</v>
      </c>
    </row>
    <row r="60" spans="1:7" x14ac:dyDescent="0.25">
      <c r="A60" s="94">
        <v>45077</v>
      </c>
      <c r="B60" s="94">
        <v>45077</v>
      </c>
      <c r="C60" s="96" t="s">
        <v>699</v>
      </c>
      <c r="D60" s="97" t="s">
        <v>532</v>
      </c>
      <c r="E60" s="44">
        <v>3</v>
      </c>
      <c r="F60" s="13">
        <v>1068.1600000000001</v>
      </c>
      <c r="G60" s="95">
        <f>+Tabla16[[#This Row],[EXISTENCIA]]*Tabla16[[#This Row],[PRECIO UNITARIO]]</f>
        <v>3204.4800000000005</v>
      </c>
    </row>
    <row r="61" spans="1:7" x14ac:dyDescent="0.25">
      <c r="A61" s="94">
        <v>45077</v>
      </c>
      <c r="B61" s="94">
        <v>45077</v>
      </c>
      <c r="C61" s="96" t="s">
        <v>700</v>
      </c>
      <c r="D61" s="97" t="s">
        <v>533</v>
      </c>
      <c r="E61" s="44">
        <v>2</v>
      </c>
      <c r="F61" s="13">
        <v>1065</v>
      </c>
      <c r="G61" s="95">
        <f>+Tabla16[[#This Row],[EXISTENCIA]]*Tabla16[[#This Row],[PRECIO UNITARIO]]</f>
        <v>2130</v>
      </c>
    </row>
    <row r="62" spans="1:7" x14ac:dyDescent="0.25">
      <c r="A62" s="94">
        <v>45077</v>
      </c>
      <c r="B62" s="94">
        <v>45077</v>
      </c>
      <c r="C62" s="96" t="s">
        <v>701</v>
      </c>
      <c r="D62" s="97" t="s">
        <v>534</v>
      </c>
      <c r="E62" s="44">
        <v>1</v>
      </c>
      <c r="F62" s="13">
        <v>70</v>
      </c>
      <c r="G62" s="95">
        <f>+Tabla16[[#This Row],[EXISTENCIA]]*Tabla16[[#This Row],[PRECIO UNITARIO]]</f>
        <v>70</v>
      </c>
    </row>
    <row r="63" spans="1:7" ht="30" x14ac:dyDescent="0.25">
      <c r="A63" s="94">
        <v>45077</v>
      </c>
      <c r="B63" s="94">
        <v>45077</v>
      </c>
      <c r="C63" s="96" t="s">
        <v>702</v>
      </c>
      <c r="D63" s="97" t="s">
        <v>535</v>
      </c>
      <c r="E63" s="44">
        <v>1</v>
      </c>
      <c r="F63" s="13">
        <v>10856</v>
      </c>
      <c r="G63" s="95">
        <f>+Tabla16[[#This Row],[EXISTENCIA]]*Tabla16[[#This Row],[PRECIO UNITARIO]]</f>
        <v>10856</v>
      </c>
    </row>
    <row r="64" spans="1:7" x14ac:dyDescent="0.25">
      <c r="A64" s="94">
        <v>45077</v>
      </c>
      <c r="B64" s="94">
        <v>45077</v>
      </c>
      <c r="C64" s="96" t="s">
        <v>703</v>
      </c>
      <c r="D64" s="97" t="s">
        <v>536</v>
      </c>
      <c r="E64" s="44">
        <v>1</v>
      </c>
      <c r="F64" s="13">
        <v>152</v>
      </c>
      <c r="G64" s="95">
        <f>+Tabla16[[#This Row],[EXISTENCIA]]*Tabla16[[#This Row],[PRECIO UNITARIO]]</f>
        <v>152</v>
      </c>
    </row>
    <row r="65" spans="1:7" x14ac:dyDescent="0.25">
      <c r="A65" s="94">
        <v>45077</v>
      </c>
      <c r="B65" s="94">
        <v>45077</v>
      </c>
      <c r="C65" s="96" t="s">
        <v>704</v>
      </c>
      <c r="D65" s="97" t="s">
        <v>537</v>
      </c>
      <c r="E65" s="44">
        <v>1</v>
      </c>
      <c r="F65" s="13">
        <v>285</v>
      </c>
      <c r="G65" s="95">
        <f>+Tabla16[[#This Row],[EXISTENCIA]]*Tabla16[[#This Row],[PRECIO UNITARIO]]</f>
        <v>285</v>
      </c>
    </row>
    <row r="66" spans="1:7" ht="30" x14ac:dyDescent="0.25">
      <c r="A66" s="94">
        <v>45077</v>
      </c>
      <c r="B66" s="94">
        <v>45077</v>
      </c>
      <c r="C66" s="96" t="s">
        <v>705</v>
      </c>
      <c r="D66" s="97" t="s">
        <v>538</v>
      </c>
      <c r="E66" s="44">
        <v>1</v>
      </c>
      <c r="F66" s="13">
        <v>56</v>
      </c>
      <c r="G66" s="95">
        <f>+Tabla16[[#This Row],[EXISTENCIA]]*Tabla16[[#This Row],[PRECIO UNITARIO]]</f>
        <v>56</v>
      </c>
    </row>
    <row r="67" spans="1:7" x14ac:dyDescent="0.25">
      <c r="A67" s="94">
        <v>45077</v>
      </c>
      <c r="B67" s="94">
        <v>45077</v>
      </c>
      <c r="C67" s="96" t="s">
        <v>706</v>
      </c>
      <c r="D67" s="97" t="s">
        <v>539</v>
      </c>
      <c r="E67" s="44">
        <v>4</v>
      </c>
      <c r="F67" s="13">
        <v>62</v>
      </c>
      <c r="G67" s="95">
        <f>+Tabla16[[#This Row],[EXISTENCIA]]*Tabla16[[#This Row],[PRECIO UNITARIO]]</f>
        <v>248</v>
      </c>
    </row>
    <row r="68" spans="1:7" x14ac:dyDescent="0.25">
      <c r="A68" s="94">
        <v>45077</v>
      </c>
      <c r="B68" s="94">
        <v>45077</v>
      </c>
      <c r="C68" s="96" t="s">
        <v>707</v>
      </c>
      <c r="D68" s="97" t="s">
        <v>540</v>
      </c>
      <c r="E68" s="44">
        <v>1</v>
      </c>
      <c r="F68" s="13">
        <v>82</v>
      </c>
      <c r="G68" s="95">
        <f>+Tabla16[[#This Row],[EXISTENCIA]]*Tabla16[[#This Row],[PRECIO UNITARIO]]</f>
        <v>82</v>
      </c>
    </row>
    <row r="69" spans="1:7" x14ac:dyDescent="0.25">
      <c r="A69" s="94">
        <v>45077</v>
      </c>
      <c r="B69" s="94">
        <v>45077</v>
      </c>
      <c r="C69" s="96" t="s">
        <v>708</v>
      </c>
      <c r="D69" s="97" t="s">
        <v>541</v>
      </c>
      <c r="E69" s="44">
        <v>1</v>
      </c>
      <c r="F69" s="13">
        <v>51645</v>
      </c>
      <c r="G69" s="95">
        <f>+Tabla16[[#This Row],[EXISTENCIA]]*Tabla16[[#This Row],[PRECIO UNITARIO]]</f>
        <v>51645</v>
      </c>
    </row>
    <row r="70" spans="1:7" x14ac:dyDescent="0.25">
      <c r="A70" s="94">
        <v>45077</v>
      </c>
      <c r="B70" s="94">
        <v>45077</v>
      </c>
      <c r="C70" s="96" t="s">
        <v>709</v>
      </c>
      <c r="D70" s="97" t="s">
        <v>542</v>
      </c>
      <c r="E70" s="44">
        <v>1</v>
      </c>
      <c r="F70" s="13">
        <v>15125</v>
      </c>
      <c r="G70" s="95">
        <f>+Tabla16[[#This Row],[EXISTENCIA]]*Tabla16[[#This Row],[PRECIO UNITARIO]]</f>
        <v>15125</v>
      </c>
    </row>
    <row r="71" spans="1:7" x14ac:dyDescent="0.25">
      <c r="A71" s="94">
        <v>45077</v>
      </c>
      <c r="B71" s="94">
        <v>45077</v>
      </c>
      <c r="C71" s="96" t="s">
        <v>710</v>
      </c>
      <c r="D71" s="97" t="s">
        <v>543</v>
      </c>
      <c r="E71" s="44">
        <v>1</v>
      </c>
      <c r="F71" s="13">
        <v>6818.65</v>
      </c>
      <c r="G71" s="95">
        <f>+Tabla16[[#This Row],[EXISTENCIA]]*Tabla16[[#This Row],[PRECIO UNITARIO]]</f>
        <v>6818.65</v>
      </c>
    </row>
    <row r="72" spans="1:7" x14ac:dyDescent="0.25">
      <c r="A72" s="94">
        <v>45077</v>
      </c>
      <c r="B72" s="94">
        <v>45077</v>
      </c>
      <c r="C72" s="96" t="s">
        <v>711</v>
      </c>
      <c r="D72" s="97" t="s">
        <v>544</v>
      </c>
      <c r="E72" s="44">
        <v>2</v>
      </c>
      <c r="F72" s="13">
        <v>6594.72</v>
      </c>
      <c r="G72" s="95">
        <f>+Tabla16[[#This Row],[EXISTENCIA]]*Tabla16[[#This Row],[PRECIO UNITARIO]]</f>
        <v>13189.44</v>
      </c>
    </row>
    <row r="73" spans="1:7" x14ac:dyDescent="0.25">
      <c r="A73" s="94">
        <v>45077</v>
      </c>
      <c r="B73" s="94">
        <v>45077</v>
      </c>
      <c r="C73" s="96" t="s">
        <v>712</v>
      </c>
      <c r="D73" s="97" t="s">
        <v>545</v>
      </c>
      <c r="E73" s="44">
        <v>2</v>
      </c>
      <c r="F73" s="13">
        <v>226.3</v>
      </c>
      <c r="G73" s="95">
        <f>+Tabla16[[#This Row],[EXISTENCIA]]*Tabla16[[#This Row],[PRECIO UNITARIO]]</f>
        <v>452.6</v>
      </c>
    </row>
    <row r="74" spans="1:7" x14ac:dyDescent="0.25">
      <c r="A74" s="94">
        <v>45077</v>
      </c>
      <c r="B74" s="94">
        <v>45077</v>
      </c>
      <c r="C74" s="96" t="s">
        <v>713</v>
      </c>
      <c r="D74" s="97" t="s">
        <v>545</v>
      </c>
      <c r="E74" s="44">
        <v>1</v>
      </c>
      <c r="F74" s="13">
        <v>243.44</v>
      </c>
      <c r="G74" s="95">
        <f>+Tabla16[[#This Row],[EXISTENCIA]]*Tabla16[[#This Row],[PRECIO UNITARIO]]</f>
        <v>243.44</v>
      </c>
    </row>
    <row r="75" spans="1:7" x14ac:dyDescent="0.25">
      <c r="A75" s="94">
        <v>45077</v>
      </c>
      <c r="B75" s="94">
        <v>45077</v>
      </c>
      <c r="C75" s="96" t="s">
        <v>714</v>
      </c>
      <c r="D75" s="97" t="s">
        <v>545</v>
      </c>
      <c r="E75" s="44">
        <v>1</v>
      </c>
      <c r="F75" s="13">
        <v>30.52</v>
      </c>
      <c r="G75" s="95">
        <f>+Tabla16[[#This Row],[EXISTENCIA]]*Tabla16[[#This Row],[PRECIO UNITARIO]]</f>
        <v>30.52</v>
      </c>
    </row>
    <row r="76" spans="1:7" x14ac:dyDescent="0.25">
      <c r="A76" s="94">
        <v>45077</v>
      </c>
      <c r="B76" s="94">
        <v>45077</v>
      </c>
      <c r="C76" s="96" t="s">
        <v>715</v>
      </c>
      <c r="D76" s="97" t="s">
        <v>546</v>
      </c>
      <c r="E76" s="44">
        <v>1</v>
      </c>
      <c r="F76" s="13">
        <v>408.29</v>
      </c>
      <c r="G76" s="95">
        <f>+Tabla16[[#This Row],[EXISTENCIA]]*Tabla16[[#This Row],[PRECIO UNITARIO]]</f>
        <v>408.29</v>
      </c>
    </row>
    <row r="77" spans="1:7" x14ac:dyDescent="0.25">
      <c r="A77" s="94">
        <v>45077</v>
      </c>
      <c r="B77" s="94">
        <v>45077</v>
      </c>
      <c r="C77" s="96" t="s">
        <v>716</v>
      </c>
      <c r="D77" s="97" t="s">
        <v>546</v>
      </c>
      <c r="E77" s="44">
        <v>1</v>
      </c>
      <c r="F77" s="13">
        <v>1418</v>
      </c>
      <c r="G77" s="95">
        <f>+Tabla16[[#This Row],[EXISTENCIA]]*Tabla16[[#This Row],[PRECIO UNITARIO]]</f>
        <v>1418</v>
      </c>
    </row>
    <row r="78" spans="1:7" x14ac:dyDescent="0.25">
      <c r="A78" s="94">
        <v>45077</v>
      </c>
      <c r="B78" s="94">
        <v>45077</v>
      </c>
      <c r="C78" s="96" t="s">
        <v>717</v>
      </c>
      <c r="D78" s="97" t="s">
        <v>547</v>
      </c>
      <c r="E78" s="44">
        <v>4</v>
      </c>
      <c r="F78" s="13">
        <v>3450.38</v>
      </c>
      <c r="G78" s="95">
        <f>+Tabla16[[#This Row],[EXISTENCIA]]*Tabla16[[#This Row],[PRECIO UNITARIO]]</f>
        <v>13801.52</v>
      </c>
    </row>
    <row r="79" spans="1:7" x14ac:dyDescent="0.25">
      <c r="A79" s="94">
        <v>45077</v>
      </c>
      <c r="B79" s="94">
        <v>45077</v>
      </c>
      <c r="C79" s="96" t="s">
        <v>718</v>
      </c>
      <c r="D79" s="97" t="s">
        <v>548</v>
      </c>
      <c r="E79" s="44">
        <v>3</v>
      </c>
      <c r="F79" s="13">
        <v>150</v>
      </c>
      <c r="G79" s="95">
        <f>+Tabla16[[#This Row],[EXISTENCIA]]*Tabla16[[#This Row],[PRECIO UNITARIO]]</f>
        <v>450</v>
      </c>
    </row>
    <row r="80" spans="1:7" x14ac:dyDescent="0.25">
      <c r="A80" s="94">
        <v>45077</v>
      </c>
      <c r="B80" s="94">
        <v>45077</v>
      </c>
      <c r="C80" s="96" t="s">
        <v>719</v>
      </c>
      <c r="D80" s="97" t="s">
        <v>549</v>
      </c>
      <c r="E80" s="44">
        <v>7</v>
      </c>
      <c r="F80" s="13">
        <v>464.96999999999997</v>
      </c>
      <c r="G80" s="95">
        <f>+Tabla16[[#This Row],[EXISTENCIA]]*Tabla16[[#This Row],[PRECIO UNITARIO]]</f>
        <v>3254.79</v>
      </c>
    </row>
    <row r="81" spans="1:7" x14ac:dyDescent="0.25">
      <c r="A81" s="94">
        <v>45077</v>
      </c>
      <c r="B81" s="94">
        <v>45077</v>
      </c>
      <c r="C81" s="96" t="s">
        <v>720</v>
      </c>
      <c r="D81" s="97" t="s">
        <v>550</v>
      </c>
      <c r="E81" s="44">
        <v>1</v>
      </c>
      <c r="F81" s="13">
        <v>549.09</v>
      </c>
      <c r="G81" s="95">
        <f>+Tabla16[[#This Row],[EXISTENCIA]]*Tabla16[[#This Row],[PRECIO UNITARIO]]</f>
        <v>549.09</v>
      </c>
    </row>
    <row r="82" spans="1:7" ht="30" x14ac:dyDescent="0.25">
      <c r="A82" s="94">
        <v>45077</v>
      </c>
      <c r="B82" s="94">
        <v>45077</v>
      </c>
      <c r="C82" s="96" t="s">
        <v>721</v>
      </c>
      <c r="D82" s="97" t="s">
        <v>551</v>
      </c>
      <c r="E82" s="44">
        <v>1</v>
      </c>
      <c r="F82" s="13">
        <v>696.2</v>
      </c>
      <c r="G82" s="95">
        <f>+Tabla16[[#This Row],[EXISTENCIA]]*Tabla16[[#This Row],[PRECIO UNITARIO]]</f>
        <v>696.2</v>
      </c>
    </row>
    <row r="83" spans="1:7" ht="30" x14ac:dyDescent="0.25">
      <c r="A83" s="94">
        <v>45077</v>
      </c>
      <c r="B83" s="94">
        <v>45077</v>
      </c>
      <c r="C83" s="96" t="s">
        <v>722</v>
      </c>
      <c r="D83" s="97" t="s">
        <v>552</v>
      </c>
      <c r="E83" s="44">
        <v>1</v>
      </c>
      <c r="F83" s="13">
        <v>1216</v>
      </c>
      <c r="G83" s="95">
        <f>+Tabla16[[#This Row],[EXISTENCIA]]*Tabla16[[#This Row],[PRECIO UNITARIO]]</f>
        <v>1216</v>
      </c>
    </row>
    <row r="84" spans="1:7" ht="30" x14ac:dyDescent="0.25">
      <c r="A84" s="94">
        <v>45077</v>
      </c>
      <c r="B84" s="94">
        <v>45077</v>
      </c>
      <c r="C84" s="96" t="s">
        <v>723</v>
      </c>
      <c r="D84" s="97" t="s">
        <v>553</v>
      </c>
      <c r="E84" s="44">
        <v>1</v>
      </c>
      <c r="F84" s="13">
        <v>3396.15</v>
      </c>
      <c r="G84" s="95">
        <f>+Tabla16[[#This Row],[EXISTENCIA]]*Tabla16[[#This Row],[PRECIO UNITARIO]]</f>
        <v>3396.15</v>
      </c>
    </row>
    <row r="85" spans="1:7" x14ac:dyDescent="0.25">
      <c r="A85" s="94">
        <v>45077</v>
      </c>
      <c r="B85" s="94">
        <v>45077</v>
      </c>
      <c r="C85" s="96" t="s">
        <v>724</v>
      </c>
      <c r="D85" s="97" t="s">
        <v>554</v>
      </c>
      <c r="E85" s="44">
        <v>1</v>
      </c>
      <c r="F85" s="13">
        <v>170</v>
      </c>
      <c r="G85" s="95">
        <f>+Tabla16[[#This Row],[EXISTENCIA]]*Tabla16[[#This Row],[PRECIO UNITARIO]]</f>
        <v>170</v>
      </c>
    </row>
    <row r="86" spans="1:7" ht="30" x14ac:dyDescent="0.25">
      <c r="A86" s="94">
        <v>45077</v>
      </c>
      <c r="B86" s="94">
        <v>45077</v>
      </c>
      <c r="C86" s="96" t="s">
        <v>725</v>
      </c>
      <c r="D86" s="97" t="s">
        <v>555</v>
      </c>
      <c r="E86" s="44">
        <v>2</v>
      </c>
      <c r="F86" s="13">
        <v>1576.17</v>
      </c>
      <c r="G86" s="95">
        <f>+Tabla16[[#This Row],[EXISTENCIA]]*Tabla16[[#This Row],[PRECIO UNITARIO]]</f>
        <v>3152.34</v>
      </c>
    </row>
    <row r="87" spans="1:7" ht="30" x14ac:dyDescent="0.25">
      <c r="A87" s="94">
        <v>45077</v>
      </c>
      <c r="B87" s="94">
        <v>45077</v>
      </c>
      <c r="C87" s="96" t="s">
        <v>726</v>
      </c>
      <c r="D87" s="97" t="s">
        <v>556</v>
      </c>
      <c r="E87" s="44">
        <v>38</v>
      </c>
      <c r="F87" s="13">
        <v>1062</v>
      </c>
      <c r="G87" s="95">
        <f>+Tabla16[[#This Row],[EXISTENCIA]]*Tabla16[[#This Row],[PRECIO UNITARIO]]</f>
        <v>40356</v>
      </c>
    </row>
    <row r="88" spans="1:7" ht="30" x14ac:dyDescent="0.25">
      <c r="A88" s="94">
        <v>45077</v>
      </c>
      <c r="B88" s="94">
        <v>45077</v>
      </c>
      <c r="C88" s="96" t="s">
        <v>727</v>
      </c>
      <c r="D88" s="97" t="s">
        <v>557</v>
      </c>
      <c r="E88" s="44">
        <v>6</v>
      </c>
      <c r="F88" s="13">
        <v>1321.6000000000001</v>
      </c>
      <c r="G88" s="95">
        <f>+Tabla16[[#This Row],[EXISTENCIA]]*Tabla16[[#This Row],[PRECIO UNITARIO]]</f>
        <v>7929.6</v>
      </c>
    </row>
    <row r="89" spans="1:7" x14ac:dyDescent="0.25">
      <c r="A89" s="94">
        <v>45077</v>
      </c>
      <c r="B89" s="94">
        <v>45077</v>
      </c>
      <c r="C89" s="96" t="s">
        <v>728</v>
      </c>
      <c r="D89" s="97" t="s">
        <v>558</v>
      </c>
      <c r="E89" s="44">
        <v>1</v>
      </c>
      <c r="F89" s="13">
        <v>729</v>
      </c>
      <c r="G89" s="95">
        <f>+Tabla16[[#This Row],[EXISTENCIA]]*Tabla16[[#This Row],[PRECIO UNITARIO]]</f>
        <v>729</v>
      </c>
    </row>
    <row r="90" spans="1:7" x14ac:dyDescent="0.25">
      <c r="A90" s="94">
        <v>45077</v>
      </c>
      <c r="B90" s="94">
        <v>45077</v>
      </c>
      <c r="C90" s="96" t="s">
        <v>729</v>
      </c>
      <c r="D90" s="97" t="s">
        <v>559</v>
      </c>
      <c r="E90" s="44">
        <v>73</v>
      </c>
      <c r="F90" s="13">
        <v>209.86</v>
      </c>
      <c r="G90" s="95">
        <f>+Tabla16[[#This Row],[EXISTENCIA]]*Tabla16[[#This Row],[PRECIO UNITARIO]]</f>
        <v>15319.78</v>
      </c>
    </row>
    <row r="91" spans="1:7" x14ac:dyDescent="0.25">
      <c r="A91" s="94">
        <v>45077</v>
      </c>
      <c r="B91" s="94">
        <v>45077</v>
      </c>
      <c r="C91" s="96" t="s">
        <v>730</v>
      </c>
      <c r="D91" s="97" t="s">
        <v>560</v>
      </c>
      <c r="E91" s="44">
        <v>2</v>
      </c>
      <c r="F91" s="13">
        <v>248</v>
      </c>
      <c r="G91" s="95">
        <f>+Tabla16[[#This Row],[EXISTENCIA]]*Tabla16[[#This Row],[PRECIO UNITARIO]]</f>
        <v>496</v>
      </c>
    </row>
    <row r="92" spans="1:7" x14ac:dyDescent="0.25">
      <c r="A92" s="94">
        <v>45077</v>
      </c>
      <c r="B92" s="94">
        <v>45077</v>
      </c>
      <c r="C92" s="96" t="s">
        <v>731</v>
      </c>
      <c r="D92" s="97" t="s">
        <v>561</v>
      </c>
      <c r="E92" s="44">
        <v>2</v>
      </c>
      <c r="F92" s="13">
        <v>166</v>
      </c>
      <c r="G92" s="95">
        <f>+Tabla16[[#This Row],[EXISTENCIA]]*Tabla16[[#This Row],[PRECIO UNITARIO]]</f>
        <v>332</v>
      </c>
    </row>
    <row r="93" spans="1:7" x14ac:dyDescent="0.25">
      <c r="A93" s="94">
        <v>45077</v>
      </c>
      <c r="B93" s="94">
        <v>45077</v>
      </c>
      <c r="C93" s="96" t="s">
        <v>732</v>
      </c>
      <c r="D93" s="97" t="s">
        <v>562</v>
      </c>
      <c r="E93" s="44">
        <v>2</v>
      </c>
      <c r="F93" s="13">
        <v>475</v>
      </c>
      <c r="G93" s="95">
        <f>+Tabla16[[#This Row],[EXISTENCIA]]*Tabla16[[#This Row],[PRECIO UNITARIO]]</f>
        <v>950</v>
      </c>
    </row>
    <row r="94" spans="1:7" x14ac:dyDescent="0.25">
      <c r="A94" s="94">
        <v>45077</v>
      </c>
      <c r="B94" s="94">
        <v>45077</v>
      </c>
      <c r="C94" s="96" t="s">
        <v>733</v>
      </c>
      <c r="D94" s="97" t="s">
        <v>563</v>
      </c>
      <c r="E94" s="44">
        <v>8</v>
      </c>
      <c r="F94" s="13">
        <v>238</v>
      </c>
      <c r="G94" s="95">
        <f>+Tabla16[[#This Row],[EXISTENCIA]]*Tabla16[[#This Row],[PRECIO UNITARIO]]</f>
        <v>1904</v>
      </c>
    </row>
    <row r="95" spans="1:7" x14ac:dyDescent="0.25">
      <c r="A95" s="94">
        <v>45077</v>
      </c>
      <c r="B95" s="94">
        <v>45077</v>
      </c>
      <c r="C95" s="96" t="s">
        <v>734</v>
      </c>
      <c r="D95" s="97" t="s">
        <v>564</v>
      </c>
      <c r="E95" s="44">
        <v>2</v>
      </c>
      <c r="F95" s="13">
        <v>157.88</v>
      </c>
      <c r="G95" s="95">
        <f>+Tabla16[[#This Row],[EXISTENCIA]]*Tabla16[[#This Row],[PRECIO UNITARIO]]</f>
        <v>315.76</v>
      </c>
    </row>
    <row r="96" spans="1:7" x14ac:dyDescent="0.25">
      <c r="A96" s="94">
        <v>45077</v>
      </c>
      <c r="B96" s="94">
        <v>45077</v>
      </c>
      <c r="C96" s="96" t="s">
        <v>735</v>
      </c>
      <c r="D96" s="97" t="s">
        <v>565</v>
      </c>
      <c r="E96" s="44">
        <v>1</v>
      </c>
      <c r="F96" s="13">
        <v>895</v>
      </c>
      <c r="G96" s="95">
        <f>+Tabla16[[#This Row],[EXISTENCIA]]*Tabla16[[#This Row],[PRECIO UNITARIO]]</f>
        <v>895</v>
      </c>
    </row>
    <row r="97" spans="1:7" x14ac:dyDescent="0.25">
      <c r="A97" s="94">
        <v>45077</v>
      </c>
      <c r="B97" s="94">
        <v>45077</v>
      </c>
      <c r="C97" s="96" t="s">
        <v>736</v>
      </c>
      <c r="D97" s="97" t="s">
        <v>566</v>
      </c>
      <c r="E97" s="44">
        <v>2</v>
      </c>
      <c r="F97" s="13">
        <v>995</v>
      </c>
      <c r="G97" s="95">
        <f>+Tabla16[[#This Row],[EXISTENCIA]]*Tabla16[[#This Row],[PRECIO UNITARIO]]</f>
        <v>1990</v>
      </c>
    </row>
    <row r="98" spans="1:7" x14ac:dyDescent="0.25">
      <c r="A98" s="94">
        <v>45077</v>
      </c>
      <c r="B98" s="94">
        <v>45077</v>
      </c>
      <c r="C98" s="96" t="s">
        <v>737</v>
      </c>
      <c r="D98" s="97" t="s">
        <v>567</v>
      </c>
      <c r="E98" s="44">
        <v>1</v>
      </c>
      <c r="F98" s="13">
        <v>1073.8</v>
      </c>
      <c r="G98" s="95">
        <f>+Tabla16[[#This Row],[EXISTENCIA]]*Tabla16[[#This Row],[PRECIO UNITARIO]]</f>
        <v>1073.8</v>
      </c>
    </row>
    <row r="99" spans="1:7" x14ac:dyDescent="0.25">
      <c r="A99" s="94">
        <v>45077</v>
      </c>
      <c r="B99" s="94">
        <v>45077</v>
      </c>
      <c r="C99" s="96" t="s">
        <v>738</v>
      </c>
      <c r="D99" s="97" t="s">
        <v>568</v>
      </c>
      <c r="E99" s="44">
        <v>2</v>
      </c>
      <c r="F99" s="13">
        <v>978.5</v>
      </c>
      <c r="G99" s="95">
        <f>+Tabla16[[#This Row],[EXISTENCIA]]*Tabla16[[#This Row],[PRECIO UNITARIO]]</f>
        <v>1957</v>
      </c>
    </row>
    <row r="100" spans="1:7" x14ac:dyDescent="0.25">
      <c r="A100" s="94">
        <v>45077</v>
      </c>
      <c r="B100" s="94">
        <v>45077</v>
      </c>
      <c r="C100" s="96" t="s">
        <v>739</v>
      </c>
      <c r="D100" s="97" t="s">
        <v>569</v>
      </c>
      <c r="E100" s="44">
        <v>2</v>
      </c>
      <c r="F100" s="13">
        <v>2759.83</v>
      </c>
      <c r="G100" s="95">
        <f>+Tabla16[[#This Row],[EXISTENCIA]]*Tabla16[[#This Row],[PRECIO UNITARIO]]</f>
        <v>5519.66</v>
      </c>
    </row>
    <row r="101" spans="1:7" x14ac:dyDescent="0.25">
      <c r="A101" s="94">
        <v>45077</v>
      </c>
      <c r="B101" s="94">
        <v>45077</v>
      </c>
      <c r="C101" s="96" t="s">
        <v>740</v>
      </c>
      <c r="D101" s="97" t="s">
        <v>570</v>
      </c>
      <c r="E101" s="44">
        <v>9</v>
      </c>
      <c r="F101" s="13">
        <v>81.599999999999994</v>
      </c>
      <c r="G101" s="95">
        <f>+Tabla16[[#This Row],[EXISTENCIA]]*Tabla16[[#This Row],[PRECIO UNITARIO]]</f>
        <v>734.4</v>
      </c>
    </row>
    <row r="102" spans="1:7" x14ac:dyDescent="0.25">
      <c r="A102" s="94">
        <v>45077</v>
      </c>
      <c r="B102" s="94">
        <v>45077</v>
      </c>
      <c r="C102" s="96" t="s">
        <v>741</v>
      </c>
      <c r="D102" s="97" t="s">
        <v>571</v>
      </c>
      <c r="E102" s="44">
        <v>7</v>
      </c>
      <c r="F102" s="13">
        <v>371.7</v>
      </c>
      <c r="G102" s="95">
        <f>+Tabla16[[#This Row],[EXISTENCIA]]*Tabla16[[#This Row],[PRECIO UNITARIO]]</f>
        <v>2601.9</v>
      </c>
    </row>
    <row r="103" spans="1:7" x14ac:dyDescent="0.25">
      <c r="A103" s="94">
        <v>45077</v>
      </c>
      <c r="B103" s="94">
        <v>45077</v>
      </c>
      <c r="C103" s="96" t="s">
        <v>742</v>
      </c>
      <c r="D103" s="97" t="s">
        <v>572</v>
      </c>
      <c r="E103" s="44">
        <v>1</v>
      </c>
      <c r="F103" s="13">
        <v>575</v>
      </c>
      <c r="G103" s="95">
        <f>+Tabla16[[#This Row],[EXISTENCIA]]*Tabla16[[#This Row],[PRECIO UNITARIO]]</f>
        <v>575</v>
      </c>
    </row>
    <row r="104" spans="1:7" x14ac:dyDescent="0.25">
      <c r="A104" s="94">
        <v>45077</v>
      </c>
      <c r="B104" s="94">
        <v>45077</v>
      </c>
      <c r="C104" s="96" t="s">
        <v>743</v>
      </c>
      <c r="D104" s="97" t="s">
        <v>573</v>
      </c>
      <c r="E104" s="44">
        <v>1</v>
      </c>
      <c r="F104" s="13">
        <v>695</v>
      </c>
      <c r="G104" s="95">
        <f>+Tabla16[[#This Row],[EXISTENCIA]]*Tabla16[[#This Row],[PRECIO UNITARIO]]</f>
        <v>695</v>
      </c>
    </row>
    <row r="105" spans="1:7" ht="30" x14ac:dyDescent="0.25">
      <c r="A105" s="94">
        <v>45077</v>
      </c>
      <c r="B105" s="94">
        <v>45077</v>
      </c>
      <c r="C105" s="96" t="s">
        <v>744</v>
      </c>
      <c r="D105" s="97" t="s">
        <v>574</v>
      </c>
      <c r="E105" s="44">
        <v>10</v>
      </c>
      <c r="F105" s="13">
        <v>1056.0999999999999</v>
      </c>
      <c r="G105" s="95">
        <f>+Tabla16[[#This Row],[EXISTENCIA]]*Tabla16[[#This Row],[PRECIO UNITARIO]]</f>
        <v>10561</v>
      </c>
    </row>
    <row r="106" spans="1:7" ht="45" x14ac:dyDescent="0.25">
      <c r="A106" s="94">
        <v>45077</v>
      </c>
      <c r="B106" s="94">
        <v>45077</v>
      </c>
      <c r="C106" s="96" t="s">
        <v>745</v>
      </c>
      <c r="D106" s="97" t="s">
        <v>575</v>
      </c>
      <c r="E106" s="44">
        <v>134</v>
      </c>
      <c r="F106" s="13">
        <v>283.20000000000005</v>
      </c>
      <c r="G106" s="95">
        <f>+Tabla16[[#This Row],[EXISTENCIA]]*Tabla16[[#This Row],[PRECIO UNITARIO]]</f>
        <v>37948.800000000003</v>
      </c>
    </row>
    <row r="107" spans="1:7" ht="45" x14ac:dyDescent="0.25">
      <c r="A107" s="94">
        <v>45077</v>
      </c>
      <c r="B107" s="94">
        <v>45077</v>
      </c>
      <c r="C107" s="96" t="s">
        <v>746</v>
      </c>
      <c r="D107" s="97" t="s">
        <v>576</v>
      </c>
      <c r="E107" s="44">
        <v>60</v>
      </c>
      <c r="F107" s="13">
        <v>259.60000000000002</v>
      </c>
      <c r="G107" s="95">
        <f>+Tabla16[[#This Row],[EXISTENCIA]]*Tabla16[[#This Row],[PRECIO UNITARIO]]</f>
        <v>15576.000000000002</v>
      </c>
    </row>
    <row r="108" spans="1:7" x14ac:dyDescent="0.25">
      <c r="A108" s="94">
        <v>45077</v>
      </c>
      <c r="B108" s="94">
        <v>45077</v>
      </c>
      <c r="C108" s="96" t="s">
        <v>747</v>
      </c>
      <c r="D108" s="97" t="s">
        <v>577</v>
      </c>
      <c r="E108" s="44">
        <v>2</v>
      </c>
      <c r="F108" s="13">
        <v>79.83</v>
      </c>
      <c r="G108" s="95">
        <f>+Tabla16[[#This Row],[EXISTENCIA]]*Tabla16[[#This Row],[PRECIO UNITARIO]]</f>
        <v>159.66</v>
      </c>
    </row>
    <row r="109" spans="1:7" ht="30" x14ac:dyDescent="0.25">
      <c r="A109" s="94">
        <v>45077</v>
      </c>
      <c r="B109" s="94">
        <v>45077</v>
      </c>
      <c r="C109" s="96" t="s">
        <v>748</v>
      </c>
      <c r="D109" s="97" t="s">
        <v>578</v>
      </c>
      <c r="E109" s="44">
        <v>10</v>
      </c>
      <c r="F109" s="13">
        <v>2152.46</v>
      </c>
      <c r="G109" s="95">
        <f>+Tabla16[[#This Row],[EXISTENCIA]]*Tabla16[[#This Row],[PRECIO UNITARIO]]</f>
        <v>21524.6</v>
      </c>
    </row>
    <row r="110" spans="1:7" ht="30" x14ac:dyDescent="0.25">
      <c r="A110" s="94">
        <v>45077</v>
      </c>
      <c r="B110" s="94">
        <v>45077</v>
      </c>
      <c r="C110" s="96" t="s">
        <v>749</v>
      </c>
      <c r="D110" s="97" t="s">
        <v>579</v>
      </c>
      <c r="E110" s="44">
        <v>4</v>
      </c>
      <c r="F110" s="13">
        <v>13550.65</v>
      </c>
      <c r="G110" s="95">
        <f>+Tabla16[[#This Row],[EXISTENCIA]]*Tabla16[[#This Row],[PRECIO UNITARIO]]</f>
        <v>54202.6</v>
      </c>
    </row>
    <row r="111" spans="1:7" x14ac:dyDescent="0.25">
      <c r="A111" s="94">
        <v>45077</v>
      </c>
      <c r="B111" s="94">
        <v>45077</v>
      </c>
      <c r="C111" s="96" t="s">
        <v>750</v>
      </c>
      <c r="D111" s="97" t="s">
        <v>580</v>
      </c>
      <c r="E111" s="44">
        <v>1</v>
      </c>
      <c r="F111" s="13">
        <v>7595</v>
      </c>
      <c r="G111" s="95">
        <f>+Tabla16[[#This Row],[EXISTENCIA]]*Tabla16[[#This Row],[PRECIO UNITARIO]]</f>
        <v>7595</v>
      </c>
    </row>
    <row r="112" spans="1:7" ht="30" x14ac:dyDescent="0.25">
      <c r="A112" s="94">
        <v>45077</v>
      </c>
      <c r="B112" s="94">
        <v>45077</v>
      </c>
      <c r="C112" s="96" t="s">
        <v>751</v>
      </c>
      <c r="D112" s="97" t="s">
        <v>581</v>
      </c>
      <c r="E112" s="44">
        <v>3</v>
      </c>
      <c r="F112" s="13">
        <v>6776.3899999999994</v>
      </c>
      <c r="G112" s="95">
        <f>+Tabla16[[#This Row],[EXISTENCIA]]*Tabla16[[#This Row],[PRECIO UNITARIO]]</f>
        <v>20329.169999999998</v>
      </c>
    </row>
    <row r="113" spans="1:7" ht="30" x14ac:dyDescent="0.25">
      <c r="A113" s="94">
        <v>45077</v>
      </c>
      <c r="B113" s="94">
        <v>45077</v>
      </c>
      <c r="C113" s="96" t="s">
        <v>752</v>
      </c>
      <c r="D113" s="97" t="s">
        <v>582</v>
      </c>
      <c r="E113" s="44">
        <v>9</v>
      </c>
      <c r="F113" s="13">
        <v>10049.620000000001</v>
      </c>
      <c r="G113" s="95">
        <f>+Tabla16[[#This Row],[EXISTENCIA]]*Tabla16[[#This Row],[PRECIO UNITARIO]]</f>
        <v>90446.58</v>
      </c>
    </row>
    <row r="114" spans="1:7" ht="30" x14ac:dyDescent="0.25">
      <c r="A114" s="94">
        <v>45077</v>
      </c>
      <c r="B114" s="94">
        <v>45077</v>
      </c>
      <c r="C114" s="96" t="s">
        <v>753</v>
      </c>
      <c r="D114" s="97" t="s">
        <v>583</v>
      </c>
      <c r="E114" s="44">
        <v>5</v>
      </c>
      <c r="F114" s="13">
        <v>10646.89</v>
      </c>
      <c r="G114" s="95">
        <f>+Tabla16[[#This Row],[EXISTENCIA]]*Tabla16[[#This Row],[PRECIO UNITARIO]]</f>
        <v>53234.45</v>
      </c>
    </row>
    <row r="115" spans="1:7" x14ac:dyDescent="0.25">
      <c r="A115" s="94">
        <v>45077</v>
      </c>
      <c r="B115" s="94">
        <v>45077</v>
      </c>
      <c r="C115" s="96" t="s">
        <v>754</v>
      </c>
      <c r="D115" s="97" t="s">
        <v>584</v>
      </c>
      <c r="E115" s="44">
        <v>2</v>
      </c>
      <c r="F115" s="13">
        <v>9001.5</v>
      </c>
      <c r="G115" s="95">
        <f>+Tabla16[[#This Row],[EXISTENCIA]]*Tabla16[[#This Row],[PRECIO UNITARIO]]</f>
        <v>18003</v>
      </c>
    </row>
    <row r="116" spans="1:7" ht="30" x14ac:dyDescent="0.25">
      <c r="A116" s="94">
        <v>45077</v>
      </c>
      <c r="B116" s="94">
        <v>45077</v>
      </c>
      <c r="C116" s="96" t="s">
        <v>755</v>
      </c>
      <c r="D116" s="97" t="s">
        <v>585</v>
      </c>
      <c r="E116" s="44">
        <v>2</v>
      </c>
      <c r="F116" s="13">
        <v>7069.91</v>
      </c>
      <c r="G116" s="95">
        <f>+Tabla16[[#This Row],[EXISTENCIA]]*Tabla16[[#This Row],[PRECIO UNITARIO]]</f>
        <v>14139.82</v>
      </c>
    </row>
    <row r="117" spans="1:7" ht="30" x14ac:dyDescent="0.25">
      <c r="A117" s="94">
        <v>45077</v>
      </c>
      <c r="B117" s="94">
        <v>45077</v>
      </c>
      <c r="C117" s="96" t="s">
        <v>756</v>
      </c>
      <c r="D117" s="97" t="s">
        <v>586</v>
      </c>
      <c r="E117" s="44">
        <v>3</v>
      </c>
      <c r="F117" s="13">
        <v>7953.6399999999994</v>
      </c>
      <c r="G117" s="95">
        <f>+Tabla16[[#This Row],[EXISTENCIA]]*Tabla16[[#This Row],[PRECIO UNITARIO]]</f>
        <v>23860.92</v>
      </c>
    </row>
    <row r="118" spans="1:7" x14ac:dyDescent="0.25">
      <c r="A118" s="94">
        <v>45077</v>
      </c>
      <c r="B118" s="94">
        <v>45077</v>
      </c>
      <c r="C118" s="96" t="s">
        <v>757</v>
      </c>
      <c r="D118" s="97" t="s">
        <v>587</v>
      </c>
      <c r="E118" s="44">
        <v>4</v>
      </c>
      <c r="F118" s="13">
        <v>10411.14</v>
      </c>
      <c r="G118" s="95">
        <f>+Tabla16[[#This Row],[EXISTENCIA]]*Tabla16[[#This Row],[PRECIO UNITARIO]]</f>
        <v>41644.559999999998</v>
      </c>
    </row>
    <row r="119" spans="1:7" ht="30" x14ac:dyDescent="0.25">
      <c r="A119" s="94">
        <v>45077</v>
      </c>
      <c r="B119" s="94">
        <v>45077</v>
      </c>
      <c r="C119" s="96" t="s">
        <v>758</v>
      </c>
      <c r="D119" s="97" t="s">
        <v>588</v>
      </c>
      <c r="E119" s="44">
        <v>8</v>
      </c>
      <c r="F119" s="13">
        <v>10572.8</v>
      </c>
      <c r="G119" s="95">
        <f>+Tabla16[[#This Row],[EXISTENCIA]]*Tabla16[[#This Row],[PRECIO UNITARIO]]</f>
        <v>84582.399999999994</v>
      </c>
    </row>
    <row r="120" spans="1:7" ht="30" x14ac:dyDescent="0.25">
      <c r="A120" s="94">
        <v>45077</v>
      </c>
      <c r="B120" s="94">
        <v>45077</v>
      </c>
      <c r="C120" s="96" t="s">
        <v>759</v>
      </c>
      <c r="D120" s="97" t="s">
        <v>589</v>
      </c>
      <c r="E120" s="44">
        <v>3</v>
      </c>
      <c r="F120" s="13">
        <v>9893.6200000000008</v>
      </c>
      <c r="G120" s="95">
        <f>+Tabla16[[#This Row],[EXISTENCIA]]*Tabla16[[#This Row],[PRECIO UNITARIO]]</f>
        <v>29680.86</v>
      </c>
    </row>
    <row r="121" spans="1:7" x14ac:dyDescent="0.25">
      <c r="A121" s="94">
        <v>45077</v>
      </c>
      <c r="B121" s="94">
        <v>45077</v>
      </c>
      <c r="C121" s="96" t="s">
        <v>760</v>
      </c>
      <c r="D121" s="97" t="s">
        <v>590</v>
      </c>
      <c r="E121" s="44">
        <v>1</v>
      </c>
      <c r="F121" s="13">
        <v>11191.49</v>
      </c>
      <c r="G121" s="95">
        <f>+Tabla16[[#This Row],[EXISTENCIA]]*Tabla16[[#This Row],[PRECIO UNITARIO]]</f>
        <v>11191.49</v>
      </c>
    </row>
    <row r="122" spans="1:7" ht="30" x14ac:dyDescent="0.25">
      <c r="A122" s="94">
        <v>45077</v>
      </c>
      <c r="B122" s="94">
        <v>45077</v>
      </c>
      <c r="C122" s="96" t="s">
        <v>761</v>
      </c>
      <c r="D122" s="97" t="s">
        <v>591</v>
      </c>
      <c r="E122" s="44">
        <v>19</v>
      </c>
      <c r="F122" s="13">
        <v>9923.1</v>
      </c>
      <c r="G122" s="95">
        <f>+Tabla16[[#This Row],[EXISTENCIA]]*Tabla16[[#This Row],[PRECIO UNITARIO]]</f>
        <v>188538.9</v>
      </c>
    </row>
    <row r="123" spans="1:7" ht="30" x14ac:dyDescent="0.25">
      <c r="A123" s="94">
        <v>45077</v>
      </c>
      <c r="B123" s="94">
        <v>45077</v>
      </c>
      <c r="C123" s="96" t="s">
        <v>762</v>
      </c>
      <c r="D123" s="97" t="s">
        <v>592</v>
      </c>
      <c r="E123" s="44">
        <v>2</v>
      </c>
      <c r="F123" s="13">
        <v>12313.36</v>
      </c>
      <c r="G123" s="95">
        <f>+Tabla16[[#This Row],[EXISTENCIA]]*Tabla16[[#This Row],[PRECIO UNITARIO]]</f>
        <v>24626.720000000001</v>
      </c>
    </row>
    <row r="124" spans="1:7" x14ac:dyDescent="0.25">
      <c r="A124" s="94">
        <v>45077</v>
      </c>
      <c r="B124" s="94">
        <v>45077</v>
      </c>
      <c r="C124" s="96" t="s">
        <v>763</v>
      </c>
      <c r="D124" s="97" t="s">
        <v>593</v>
      </c>
      <c r="E124" s="44">
        <v>10</v>
      </c>
      <c r="F124" s="13">
        <v>318.01</v>
      </c>
      <c r="G124" s="95">
        <f>+Tabla16[[#This Row],[EXISTENCIA]]*Tabla16[[#This Row],[PRECIO UNITARIO]]</f>
        <v>3180.1</v>
      </c>
    </row>
    <row r="125" spans="1:7" ht="30" x14ac:dyDescent="0.25">
      <c r="A125" s="94">
        <v>45077</v>
      </c>
      <c r="B125" s="94">
        <v>45077</v>
      </c>
      <c r="C125" s="96" t="s">
        <v>764</v>
      </c>
      <c r="D125" s="97" t="s">
        <v>594</v>
      </c>
      <c r="E125" s="44">
        <v>10</v>
      </c>
      <c r="F125" s="13">
        <v>318.54000000000002</v>
      </c>
      <c r="G125" s="95">
        <f>+Tabla16[[#This Row],[EXISTENCIA]]*Tabla16[[#This Row],[PRECIO UNITARIO]]</f>
        <v>3185.4</v>
      </c>
    </row>
    <row r="126" spans="1:7" x14ac:dyDescent="0.25">
      <c r="A126" s="94">
        <v>45077</v>
      </c>
      <c r="B126" s="94">
        <v>45077</v>
      </c>
      <c r="C126" s="96" t="s">
        <v>765</v>
      </c>
      <c r="D126" s="97" t="s">
        <v>595</v>
      </c>
      <c r="E126" s="44">
        <v>1</v>
      </c>
      <c r="F126" s="13">
        <v>7595</v>
      </c>
      <c r="G126" s="95">
        <f>+Tabla16[[#This Row],[EXISTENCIA]]*Tabla16[[#This Row],[PRECIO UNITARIO]]</f>
        <v>7595</v>
      </c>
    </row>
    <row r="127" spans="1:7" ht="30" x14ac:dyDescent="0.25">
      <c r="A127" s="94">
        <v>45077</v>
      </c>
      <c r="B127" s="94">
        <v>45077</v>
      </c>
      <c r="C127" s="96" t="s">
        <v>766</v>
      </c>
      <c r="D127" s="97" t="s">
        <v>596</v>
      </c>
      <c r="E127" s="44">
        <v>3</v>
      </c>
      <c r="F127" s="13">
        <v>6776.3899999999994</v>
      </c>
      <c r="G127" s="95">
        <f>+Tabla16[[#This Row],[EXISTENCIA]]*Tabla16[[#This Row],[PRECIO UNITARIO]]</f>
        <v>20329.169999999998</v>
      </c>
    </row>
    <row r="128" spans="1:7" ht="30" x14ac:dyDescent="0.25">
      <c r="A128" s="94">
        <v>45077</v>
      </c>
      <c r="B128" s="94">
        <v>45077</v>
      </c>
      <c r="C128" s="96" t="s">
        <v>767</v>
      </c>
      <c r="D128" s="97" t="s">
        <v>597</v>
      </c>
      <c r="E128" s="44">
        <v>3</v>
      </c>
      <c r="F128" s="13">
        <v>6776.3899999999994</v>
      </c>
      <c r="G128" s="95">
        <f>+Tabla16[[#This Row],[EXISTENCIA]]*Tabla16[[#This Row],[PRECIO UNITARIO]]</f>
        <v>20329.169999999998</v>
      </c>
    </row>
    <row r="129" spans="1:7" x14ac:dyDescent="0.25">
      <c r="A129" s="94">
        <v>45077</v>
      </c>
      <c r="B129" s="94">
        <v>45077</v>
      </c>
      <c r="C129" s="96" t="s">
        <v>768</v>
      </c>
      <c r="D129" s="97" t="s">
        <v>598</v>
      </c>
      <c r="E129" s="44">
        <v>8</v>
      </c>
      <c r="F129" s="13">
        <v>10411.14</v>
      </c>
      <c r="G129" s="95">
        <f>+Tabla16[[#This Row],[EXISTENCIA]]*Tabla16[[#This Row],[PRECIO UNITARIO]]</f>
        <v>83289.119999999995</v>
      </c>
    </row>
    <row r="130" spans="1:7" x14ac:dyDescent="0.25">
      <c r="A130" s="94">
        <v>45077</v>
      </c>
      <c r="B130" s="94">
        <v>45077</v>
      </c>
      <c r="C130" s="96" t="s">
        <v>769</v>
      </c>
      <c r="D130" s="97" t="s">
        <v>599</v>
      </c>
      <c r="E130" s="44">
        <v>3</v>
      </c>
      <c r="F130" s="13">
        <v>10411.14</v>
      </c>
      <c r="G130" s="95">
        <f>+Tabla16[[#This Row],[EXISTENCIA]]*Tabla16[[#This Row],[PRECIO UNITARIO]]</f>
        <v>31233.42</v>
      </c>
    </row>
    <row r="131" spans="1:7" x14ac:dyDescent="0.25">
      <c r="A131" s="94">
        <v>45077</v>
      </c>
      <c r="B131" s="94">
        <v>45077</v>
      </c>
      <c r="C131" s="96" t="s">
        <v>770</v>
      </c>
      <c r="D131" s="97" t="s">
        <v>600</v>
      </c>
      <c r="E131" s="44">
        <v>3</v>
      </c>
      <c r="F131" s="13">
        <v>9660</v>
      </c>
      <c r="G131" s="95">
        <f>+Tabla16[[#This Row],[EXISTENCIA]]*Tabla16[[#This Row],[PRECIO UNITARIO]]</f>
        <v>28980</v>
      </c>
    </row>
    <row r="132" spans="1:7" x14ac:dyDescent="0.25">
      <c r="A132" s="94">
        <v>45077</v>
      </c>
      <c r="B132" s="94">
        <v>45077</v>
      </c>
      <c r="C132" s="96" t="s">
        <v>771</v>
      </c>
      <c r="D132" s="97" t="s">
        <v>601</v>
      </c>
      <c r="E132" s="44">
        <v>26</v>
      </c>
      <c r="F132" s="13">
        <v>3787.1600000000003</v>
      </c>
      <c r="G132" s="95">
        <f>+Tabla16[[#This Row],[EXISTENCIA]]*Tabla16[[#This Row],[PRECIO UNITARIO]]</f>
        <v>98466.16</v>
      </c>
    </row>
    <row r="133" spans="1:7" ht="30" x14ac:dyDescent="0.25">
      <c r="A133" s="94">
        <v>45077</v>
      </c>
      <c r="B133" s="94">
        <v>45077</v>
      </c>
      <c r="C133" s="96" t="s">
        <v>772</v>
      </c>
      <c r="D133" s="97" t="s">
        <v>602</v>
      </c>
      <c r="E133" s="44">
        <v>4</v>
      </c>
      <c r="F133" s="13">
        <v>10411.14</v>
      </c>
      <c r="G133" s="95">
        <f>+Tabla16[[#This Row],[EXISTENCIA]]*Tabla16[[#This Row],[PRECIO UNITARIO]]</f>
        <v>41644.559999999998</v>
      </c>
    </row>
    <row r="134" spans="1:7" ht="30" x14ac:dyDescent="0.25">
      <c r="A134" s="94">
        <v>45077</v>
      </c>
      <c r="B134" s="94">
        <v>45077</v>
      </c>
      <c r="C134" s="96" t="s">
        <v>773</v>
      </c>
      <c r="D134" s="97" t="s">
        <v>603</v>
      </c>
      <c r="E134" s="44">
        <v>2</v>
      </c>
      <c r="F134" s="13">
        <v>10029.66</v>
      </c>
      <c r="G134" s="95">
        <f>+Tabla16[[#This Row],[EXISTENCIA]]*Tabla16[[#This Row],[PRECIO UNITARIO]]</f>
        <v>20059.32</v>
      </c>
    </row>
    <row r="135" spans="1:7" x14ac:dyDescent="0.25">
      <c r="A135" s="94">
        <v>45077</v>
      </c>
      <c r="B135" s="94">
        <v>45077</v>
      </c>
      <c r="C135" s="96" t="s">
        <v>774</v>
      </c>
      <c r="D135" s="97" t="s">
        <v>604</v>
      </c>
      <c r="E135" s="44">
        <v>1</v>
      </c>
      <c r="F135" s="13">
        <v>10411.14</v>
      </c>
      <c r="G135" s="95">
        <f>+Tabla16[[#This Row],[EXISTENCIA]]*Tabla16[[#This Row],[PRECIO UNITARIO]]</f>
        <v>10411.14</v>
      </c>
    </row>
    <row r="136" spans="1:7" ht="30" x14ac:dyDescent="0.25">
      <c r="A136" s="94">
        <v>45077</v>
      </c>
      <c r="B136" s="94">
        <v>45077</v>
      </c>
      <c r="C136" s="96" t="s">
        <v>775</v>
      </c>
      <c r="D136" s="97" t="s">
        <v>605</v>
      </c>
      <c r="E136" s="44">
        <v>10</v>
      </c>
      <c r="F136" s="13">
        <v>318.54000000000002</v>
      </c>
      <c r="G136" s="95">
        <f>+Tabla16[[#This Row],[EXISTENCIA]]*Tabla16[[#This Row],[PRECIO UNITARIO]]</f>
        <v>3185.4</v>
      </c>
    </row>
    <row r="137" spans="1:7" x14ac:dyDescent="0.25">
      <c r="A137" s="94">
        <v>45077</v>
      </c>
      <c r="B137" s="94">
        <v>45077</v>
      </c>
      <c r="C137" s="96" t="s">
        <v>776</v>
      </c>
      <c r="D137" s="97" t="s">
        <v>606</v>
      </c>
      <c r="E137" s="44">
        <v>5</v>
      </c>
      <c r="F137" s="13">
        <v>253.7</v>
      </c>
      <c r="G137" s="95">
        <f>+Tabla16[[#This Row],[EXISTENCIA]]*Tabla16[[#This Row],[PRECIO UNITARIO]]</f>
        <v>1268.5</v>
      </c>
    </row>
    <row r="138" spans="1:7" x14ac:dyDescent="0.25">
      <c r="A138" s="94">
        <v>45077</v>
      </c>
      <c r="B138" s="94">
        <v>45077</v>
      </c>
      <c r="C138" s="96" t="s">
        <v>777</v>
      </c>
      <c r="D138" s="97" t="s">
        <v>607</v>
      </c>
      <c r="E138" s="44">
        <v>10</v>
      </c>
      <c r="F138" s="13">
        <v>253.7</v>
      </c>
      <c r="G138" s="95">
        <f>+Tabla16[[#This Row],[EXISTENCIA]]*Tabla16[[#This Row],[PRECIO UNITARIO]]</f>
        <v>2537</v>
      </c>
    </row>
    <row r="139" spans="1:7" x14ac:dyDescent="0.25">
      <c r="A139" s="94">
        <v>45077</v>
      </c>
      <c r="B139" s="94">
        <v>45077</v>
      </c>
      <c r="C139" s="96" t="s">
        <v>778</v>
      </c>
      <c r="D139" s="97" t="s">
        <v>608</v>
      </c>
      <c r="E139" s="44">
        <v>1</v>
      </c>
      <c r="F139" s="13">
        <v>10411.14</v>
      </c>
      <c r="G139" s="95">
        <f>+Tabla16[[#This Row],[EXISTENCIA]]*Tabla16[[#This Row],[PRECIO UNITARIO]]</f>
        <v>10411.14</v>
      </c>
    </row>
    <row r="140" spans="1:7" ht="30" x14ac:dyDescent="0.25">
      <c r="A140" s="94">
        <v>45077</v>
      </c>
      <c r="B140" s="94">
        <v>45077</v>
      </c>
      <c r="C140" s="96" t="s">
        <v>779</v>
      </c>
      <c r="D140" s="97" t="s">
        <v>609</v>
      </c>
      <c r="E140" s="44">
        <v>6</v>
      </c>
      <c r="F140" s="13">
        <v>6775.6399999999994</v>
      </c>
      <c r="G140" s="95">
        <f>+Tabla16[[#This Row],[EXISTENCIA]]*Tabla16[[#This Row],[PRECIO UNITARIO]]</f>
        <v>40653.839999999997</v>
      </c>
    </row>
    <row r="141" spans="1:7" x14ac:dyDescent="0.25">
      <c r="A141" s="94">
        <v>45077</v>
      </c>
      <c r="B141" s="94">
        <v>45077</v>
      </c>
      <c r="C141" s="96" t="s">
        <v>780</v>
      </c>
      <c r="D141" s="97" t="s">
        <v>610</v>
      </c>
      <c r="E141" s="44">
        <v>2</v>
      </c>
      <c r="F141" s="13">
        <v>430</v>
      </c>
      <c r="G141" s="95">
        <f>+Tabla16[[#This Row],[EXISTENCIA]]*Tabla16[[#This Row],[PRECIO UNITARIO]]</f>
        <v>860</v>
      </c>
    </row>
    <row r="142" spans="1:7" x14ac:dyDescent="0.25">
      <c r="A142" s="94">
        <v>45077</v>
      </c>
      <c r="B142" s="94">
        <v>45077</v>
      </c>
      <c r="C142" s="96" t="s">
        <v>781</v>
      </c>
      <c r="D142" s="97" t="s">
        <v>611</v>
      </c>
      <c r="E142" s="44">
        <v>1</v>
      </c>
      <c r="F142" s="13">
        <v>349</v>
      </c>
      <c r="G142" s="95">
        <f>+Tabla16[[#This Row],[EXISTENCIA]]*Tabla16[[#This Row],[PRECIO UNITARIO]]</f>
        <v>349</v>
      </c>
    </row>
    <row r="143" spans="1:7" ht="30" x14ac:dyDescent="0.25">
      <c r="A143" s="94">
        <v>45077</v>
      </c>
      <c r="B143" s="94">
        <v>45077</v>
      </c>
      <c r="C143" s="96" t="s">
        <v>782</v>
      </c>
      <c r="D143" s="97" t="s">
        <v>612</v>
      </c>
      <c r="E143" s="44">
        <v>2</v>
      </c>
      <c r="F143" s="13">
        <v>271.39999999999998</v>
      </c>
      <c r="G143" s="95">
        <f>+Tabla16[[#This Row],[EXISTENCIA]]*Tabla16[[#This Row],[PRECIO UNITARIO]]</f>
        <v>542.79999999999995</v>
      </c>
    </row>
    <row r="144" spans="1:7" x14ac:dyDescent="0.25">
      <c r="A144" s="94">
        <v>45077</v>
      </c>
      <c r="B144" s="94">
        <v>45077</v>
      </c>
      <c r="C144" s="96" t="s">
        <v>783</v>
      </c>
      <c r="D144" s="97" t="s">
        <v>613</v>
      </c>
      <c r="E144" s="44">
        <v>1</v>
      </c>
      <c r="F144" s="13">
        <v>108</v>
      </c>
      <c r="G144" s="95">
        <f>+Tabla16[[#This Row],[EXISTENCIA]]*Tabla16[[#This Row],[PRECIO UNITARIO]]</f>
        <v>108</v>
      </c>
    </row>
    <row r="145" spans="1:7" x14ac:dyDescent="0.25">
      <c r="A145" s="94">
        <v>45077</v>
      </c>
      <c r="B145" s="94">
        <v>45077</v>
      </c>
      <c r="C145" s="96" t="s">
        <v>784</v>
      </c>
      <c r="D145" s="97" t="s">
        <v>614</v>
      </c>
      <c r="E145" s="44">
        <v>2</v>
      </c>
      <c r="F145" s="13">
        <v>287.07</v>
      </c>
      <c r="G145" s="95">
        <f>+Tabla16[[#This Row],[EXISTENCIA]]*Tabla16[[#This Row],[PRECIO UNITARIO]]</f>
        <v>574.14</v>
      </c>
    </row>
    <row r="146" spans="1:7" x14ac:dyDescent="0.25">
      <c r="A146" s="94">
        <v>45077</v>
      </c>
      <c r="B146" s="94">
        <v>45077</v>
      </c>
      <c r="C146" s="96" t="s">
        <v>785</v>
      </c>
      <c r="D146" s="97" t="s">
        <v>615</v>
      </c>
      <c r="E146" s="44">
        <v>8</v>
      </c>
      <c r="F146" s="13">
        <v>182.9</v>
      </c>
      <c r="G146" s="95">
        <f>+Tabla16[[#This Row],[EXISTENCIA]]*Tabla16[[#This Row],[PRECIO UNITARIO]]</f>
        <v>1463.2</v>
      </c>
    </row>
    <row r="147" spans="1:7" x14ac:dyDescent="0.25">
      <c r="A147" s="94">
        <v>45077</v>
      </c>
      <c r="B147" s="94">
        <v>45077</v>
      </c>
      <c r="C147" s="96" t="s">
        <v>786</v>
      </c>
      <c r="D147" s="97" t="s">
        <v>616</v>
      </c>
      <c r="E147" s="44">
        <v>1</v>
      </c>
      <c r="F147" s="13">
        <v>2195</v>
      </c>
      <c r="G147" s="95">
        <f>+Tabla16[[#This Row],[EXISTENCIA]]*Tabla16[[#This Row],[PRECIO UNITARIO]]</f>
        <v>2195</v>
      </c>
    </row>
    <row r="148" spans="1:7" x14ac:dyDescent="0.25">
      <c r="A148" s="94">
        <v>45077</v>
      </c>
      <c r="B148" s="94">
        <v>45077</v>
      </c>
      <c r="C148" s="96" t="s">
        <v>787</v>
      </c>
      <c r="D148" s="97" t="s">
        <v>617</v>
      </c>
      <c r="E148" s="44">
        <v>1</v>
      </c>
      <c r="F148" s="13">
        <v>24</v>
      </c>
      <c r="G148" s="95">
        <f>+Tabla16[[#This Row],[EXISTENCIA]]*Tabla16[[#This Row],[PRECIO UNITARIO]]</f>
        <v>24</v>
      </c>
    </row>
    <row r="149" spans="1:7" x14ac:dyDescent="0.25">
      <c r="A149" s="94">
        <v>45077</v>
      </c>
      <c r="B149" s="94">
        <v>45077</v>
      </c>
      <c r="C149" s="96" t="s">
        <v>788</v>
      </c>
      <c r="D149" s="97" t="s">
        <v>618</v>
      </c>
      <c r="E149" s="44">
        <v>5</v>
      </c>
      <c r="F149" s="13">
        <v>207.09</v>
      </c>
      <c r="G149" s="95">
        <f>+Tabla16[[#This Row],[EXISTENCIA]]*Tabla16[[#This Row],[PRECIO UNITARIO]]</f>
        <v>1035.45</v>
      </c>
    </row>
    <row r="150" spans="1:7" ht="30" x14ac:dyDescent="0.25">
      <c r="A150" s="94">
        <v>45077</v>
      </c>
      <c r="B150" s="94">
        <v>45077</v>
      </c>
      <c r="C150" s="96" t="s">
        <v>789</v>
      </c>
      <c r="D150" s="97" t="s">
        <v>619</v>
      </c>
      <c r="E150" s="44">
        <v>8</v>
      </c>
      <c r="F150" s="13">
        <v>1669.7</v>
      </c>
      <c r="G150" s="95">
        <f>+Tabla16[[#This Row],[EXISTENCIA]]*Tabla16[[#This Row],[PRECIO UNITARIO]]</f>
        <v>13357.6</v>
      </c>
    </row>
    <row r="151" spans="1:7" x14ac:dyDescent="0.25">
      <c r="A151" s="94">
        <v>45077</v>
      </c>
      <c r="B151" s="94">
        <v>45077</v>
      </c>
      <c r="C151" s="96" t="s">
        <v>790</v>
      </c>
      <c r="D151" s="97" t="s">
        <v>620</v>
      </c>
      <c r="E151" s="44">
        <v>1</v>
      </c>
      <c r="F151" s="13">
        <v>501.62</v>
      </c>
      <c r="G151" s="95">
        <f>+Tabla16[[#This Row],[EXISTENCIA]]*Tabla16[[#This Row],[PRECIO UNITARIO]]</f>
        <v>501.62</v>
      </c>
    </row>
    <row r="152" spans="1:7" x14ac:dyDescent="0.25">
      <c r="A152" s="94">
        <v>45077</v>
      </c>
      <c r="B152" s="94">
        <v>45077</v>
      </c>
      <c r="C152" s="96" t="s">
        <v>791</v>
      </c>
      <c r="D152" s="97" t="s">
        <v>621</v>
      </c>
      <c r="E152" s="44">
        <v>50</v>
      </c>
      <c r="F152" s="13">
        <v>0.85</v>
      </c>
      <c r="G152" s="95">
        <f>+Tabla16[[#This Row],[EXISTENCIA]]*Tabla16[[#This Row],[PRECIO UNITARIO]]</f>
        <v>42.5</v>
      </c>
    </row>
    <row r="153" spans="1:7" ht="45" x14ac:dyDescent="0.25">
      <c r="A153" s="94">
        <v>45077</v>
      </c>
      <c r="B153" s="94">
        <v>45077</v>
      </c>
      <c r="C153" s="96" t="s">
        <v>792</v>
      </c>
      <c r="D153" s="97" t="s">
        <v>622</v>
      </c>
      <c r="E153" s="44">
        <v>1</v>
      </c>
      <c r="F153" s="13">
        <v>346.92</v>
      </c>
      <c r="G153" s="95">
        <f>+Tabla16[[#This Row],[EXISTENCIA]]*Tabla16[[#This Row],[PRECIO UNITARIO]]</f>
        <v>346.92</v>
      </c>
    </row>
    <row r="154" spans="1:7" x14ac:dyDescent="0.25">
      <c r="A154" s="94">
        <v>45077</v>
      </c>
      <c r="B154" s="94">
        <v>45077</v>
      </c>
      <c r="C154" s="96" t="s">
        <v>793</v>
      </c>
      <c r="D154" s="97" t="s">
        <v>623</v>
      </c>
      <c r="E154" s="44">
        <v>1</v>
      </c>
      <c r="F154" s="13">
        <v>168.03</v>
      </c>
      <c r="G154" s="95">
        <f>+Tabla16[[#This Row],[EXISTENCIA]]*Tabla16[[#This Row],[PRECIO UNITARIO]]</f>
        <v>168.03</v>
      </c>
    </row>
    <row r="155" spans="1:7" x14ac:dyDescent="0.25">
      <c r="A155" s="94">
        <v>45077</v>
      </c>
      <c r="B155" s="94">
        <v>45077</v>
      </c>
      <c r="C155" s="96" t="s">
        <v>794</v>
      </c>
      <c r="D155" s="97" t="s">
        <v>624</v>
      </c>
      <c r="E155" s="44">
        <v>7</v>
      </c>
      <c r="F155" s="13">
        <v>262.36142857142858</v>
      </c>
      <c r="G155" s="95">
        <f>+Tabla16[[#This Row],[EXISTENCIA]]*Tabla16[[#This Row],[PRECIO UNITARIO]]</f>
        <v>1836.53</v>
      </c>
    </row>
    <row r="156" spans="1:7" x14ac:dyDescent="0.25">
      <c r="A156" s="94">
        <v>45077</v>
      </c>
      <c r="B156" s="94">
        <v>45077</v>
      </c>
      <c r="C156" s="96" t="s">
        <v>795</v>
      </c>
      <c r="D156" s="97" t="s">
        <v>625</v>
      </c>
      <c r="E156" s="44">
        <v>3</v>
      </c>
      <c r="F156" s="13">
        <v>156.29</v>
      </c>
      <c r="G156" s="95">
        <f>+Tabla16[[#This Row],[EXISTENCIA]]*Tabla16[[#This Row],[PRECIO UNITARIO]]</f>
        <v>468.87</v>
      </c>
    </row>
    <row r="157" spans="1:7" ht="30" x14ac:dyDescent="0.25">
      <c r="A157" s="94">
        <v>45077</v>
      </c>
      <c r="B157" s="94">
        <v>45077</v>
      </c>
      <c r="C157" s="96" t="s">
        <v>796</v>
      </c>
      <c r="D157" s="97" t="s">
        <v>626</v>
      </c>
      <c r="E157" s="44">
        <v>1</v>
      </c>
      <c r="F157" s="13">
        <v>460.2</v>
      </c>
      <c r="G157" s="95">
        <f>+Tabla16[[#This Row],[EXISTENCIA]]*Tabla16[[#This Row],[PRECIO UNITARIO]]</f>
        <v>460.2</v>
      </c>
    </row>
    <row r="158" spans="1:7" x14ac:dyDescent="0.25">
      <c r="A158" s="94">
        <v>45077</v>
      </c>
      <c r="B158" s="94">
        <v>45077</v>
      </c>
      <c r="C158" s="96" t="s">
        <v>797</v>
      </c>
      <c r="D158" s="97" t="s">
        <v>627</v>
      </c>
      <c r="E158" s="44">
        <v>14</v>
      </c>
      <c r="F158" s="13">
        <v>253.70000000000002</v>
      </c>
      <c r="G158" s="95">
        <f>+Tabla16[[#This Row],[EXISTENCIA]]*Tabla16[[#This Row],[PRECIO UNITARIO]]</f>
        <v>3551.8</v>
      </c>
    </row>
    <row r="159" spans="1:7" x14ac:dyDescent="0.25">
      <c r="A159" s="94">
        <v>45077</v>
      </c>
      <c r="B159" s="94">
        <v>45077</v>
      </c>
      <c r="C159" s="96" t="s">
        <v>798</v>
      </c>
      <c r="D159" s="97" t="s">
        <v>628</v>
      </c>
      <c r="E159" s="44">
        <v>1</v>
      </c>
      <c r="F159" s="13">
        <v>13609</v>
      </c>
      <c r="G159" s="95">
        <f>+Tabla16[[#This Row],[EXISTENCIA]]*Tabla16[[#This Row],[PRECIO UNITARIO]]</f>
        <v>13609</v>
      </c>
    </row>
    <row r="160" spans="1:7" x14ac:dyDescent="0.25">
      <c r="A160" s="94">
        <v>45077</v>
      </c>
      <c r="B160" s="94">
        <v>45077</v>
      </c>
      <c r="C160" s="96" t="s">
        <v>799</v>
      </c>
      <c r="D160" s="97" t="s">
        <v>629</v>
      </c>
      <c r="E160" s="44">
        <v>1</v>
      </c>
      <c r="F160" s="13">
        <v>21655</v>
      </c>
      <c r="G160" s="95">
        <f>+Tabla16[[#This Row],[EXISTENCIA]]*Tabla16[[#This Row],[PRECIO UNITARIO]]</f>
        <v>21655</v>
      </c>
    </row>
    <row r="161" spans="1:7" ht="45" x14ac:dyDescent="0.25">
      <c r="A161" s="94">
        <v>45077</v>
      </c>
      <c r="B161" s="94">
        <v>45077</v>
      </c>
      <c r="C161" s="96" t="s">
        <v>800</v>
      </c>
      <c r="D161" s="97" t="s">
        <v>630</v>
      </c>
      <c r="E161" s="44">
        <v>2</v>
      </c>
      <c r="F161" s="13">
        <v>11623</v>
      </c>
      <c r="G161" s="95">
        <f>+Tabla16[[#This Row],[EXISTENCIA]]*Tabla16[[#This Row],[PRECIO UNITARIO]]</f>
        <v>23246</v>
      </c>
    </row>
    <row r="162" spans="1:7" x14ac:dyDescent="0.25">
      <c r="A162" s="94">
        <v>45077</v>
      </c>
      <c r="B162" s="94">
        <v>45077</v>
      </c>
      <c r="C162" s="96" t="s">
        <v>801</v>
      </c>
      <c r="D162" s="97" t="s">
        <v>631</v>
      </c>
      <c r="E162" s="44">
        <v>8</v>
      </c>
      <c r="F162" s="13">
        <v>4763.58</v>
      </c>
      <c r="G162" s="95">
        <f>+Tabla16[[#This Row],[EXISTENCIA]]*Tabla16[[#This Row],[PRECIO UNITARIO]]</f>
        <v>38108.639999999999</v>
      </c>
    </row>
    <row r="163" spans="1:7" x14ac:dyDescent="0.25">
      <c r="A163" s="94">
        <v>45077</v>
      </c>
      <c r="B163" s="94">
        <v>45077</v>
      </c>
      <c r="C163" s="96" t="s">
        <v>802</v>
      </c>
      <c r="D163" s="97" t="s">
        <v>632</v>
      </c>
      <c r="E163" s="44">
        <v>8</v>
      </c>
      <c r="F163" s="13">
        <v>207.09</v>
      </c>
      <c r="G163" s="95">
        <f>+Tabla16[[#This Row],[EXISTENCIA]]*Tabla16[[#This Row],[PRECIO UNITARIO]]</f>
        <v>1656.72</v>
      </c>
    </row>
    <row r="164" spans="1:7" x14ac:dyDescent="0.25">
      <c r="A164" s="94">
        <v>45077</v>
      </c>
      <c r="B164" s="94">
        <v>45077</v>
      </c>
      <c r="C164" s="96" t="s">
        <v>803</v>
      </c>
      <c r="D164" s="97" t="s">
        <v>633</v>
      </c>
      <c r="E164" s="44">
        <v>1</v>
      </c>
      <c r="F164" s="13">
        <v>14.16</v>
      </c>
      <c r="G164" s="95">
        <f>+Tabla16[[#This Row],[EXISTENCIA]]*Tabla16[[#This Row],[PRECIO UNITARIO]]</f>
        <v>14.16</v>
      </c>
    </row>
    <row r="165" spans="1:7" ht="30" x14ac:dyDescent="0.25">
      <c r="A165" s="94">
        <v>45077</v>
      </c>
      <c r="B165" s="94">
        <v>45077</v>
      </c>
      <c r="C165" s="96" t="s">
        <v>804</v>
      </c>
      <c r="D165" s="97" t="s">
        <v>634</v>
      </c>
      <c r="E165" s="44">
        <v>2</v>
      </c>
      <c r="F165" s="13">
        <v>181</v>
      </c>
      <c r="G165" s="95">
        <f>+Tabla16[[#This Row],[EXISTENCIA]]*Tabla16[[#This Row],[PRECIO UNITARIO]]</f>
        <v>362</v>
      </c>
    </row>
    <row r="166" spans="1:7" x14ac:dyDescent="0.25">
      <c r="A166" s="94">
        <v>45077</v>
      </c>
      <c r="B166" s="94">
        <v>45077</v>
      </c>
      <c r="C166" s="96" t="s">
        <v>805</v>
      </c>
      <c r="D166" s="97" t="s">
        <v>635</v>
      </c>
      <c r="E166" s="44">
        <v>500</v>
      </c>
      <c r="F166" s="13">
        <v>0.6</v>
      </c>
      <c r="G166" s="95">
        <f>+Tabla16[[#This Row],[EXISTENCIA]]*Tabla16[[#This Row],[PRECIO UNITARIO]]</f>
        <v>300</v>
      </c>
    </row>
    <row r="167" spans="1:7" x14ac:dyDescent="0.25">
      <c r="A167" s="94">
        <v>45077</v>
      </c>
      <c r="B167" s="94">
        <v>45077</v>
      </c>
      <c r="C167" s="96" t="s">
        <v>806</v>
      </c>
      <c r="D167" s="97" t="s">
        <v>636</v>
      </c>
      <c r="E167" s="44">
        <v>1</v>
      </c>
      <c r="F167" s="13">
        <v>154.4</v>
      </c>
      <c r="G167" s="95">
        <f>+Tabla16[[#This Row],[EXISTENCIA]]*Tabla16[[#This Row],[PRECIO UNITARIO]]</f>
        <v>154.4</v>
      </c>
    </row>
    <row r="168" spans="1:7" x14ac:dyDescent="0.25">
      <c r="A168" s="94">
        <v>45077</v>
      </c>
      <c r="B168" s="94">
        <v>45077</v>
      </c>
      <c r="C168" s="96" t="s">
        <v>807</v>
      </c>
      <c r="D168" s="97" t="s">
        <v>637</v>
      </c>
      <c r="E168" s="44">
        <v>1</v>
      </c>
      <c r="F168" s="13">
        <v>3516.46</v>
      </c>
      <c r="G168" s="95">
        <f>+Tabla16[[#This Row],[EXISTENCIA]]*Tabla16[[#This Row],[PRECIO UNITARIO]]</f>
        <v>3516.46</v>
      </c>
    </row>
    <row r="169" spans="1:7" x14ac:dyDescent="0.25">
      <c r="A169" s="94">
        <v>45077</v>
      </c>
      <c r="B169" s="94">
        <v>45077</v>
      </c>
      <c r="C169" s="96" t="s">
        <v>808</v>
      </c>
      <c r="D169" s="97" t="s">
        <v>638</v>
      </c>
      <c r="E169" s="44">
        <v>2</v>
      </c>
      <c r="F169" s="13">
        <v>455.91</v>
      </c>
      <c r="G169" s="95">
        <f>+Tabla16[[#This Row],[EXISTENCIA]]*Tabla16[[#This Row],[PRECIO UNITARIO]]</f>
        <v>911.82</v>
      </c>
    </row>
    <row r="170" spans="1:7" ht="30" x14ac:dyDescent="0.25">
      <c r="A170" s="94">
        <v>45077</v>
      </c>
      <c r="B170" s="94">
        <v>45077</v>
      </c>
      <c r="C170" s="96" t="s">
        <v>809</v>
      </c>
      <c r="D170" s="97" t="s">
        <v>639</v>
      </c>
      <c r="E170" s="44">
        <v>2</v>
      </c>
      <c r="F170" s="13">
        <v>672.6</v>
      </c>
      <c r="G170" s="95">
        <f>+Tabla16[[#This Row],[EXISTENCIA]]*Tabla16[[#This Row],[PRECIO UNITARIO]]</f>
        <v>1345.2</v>
      </c>
    </row>
    <row r="171" spans="1:7" x14ac:dyDescent="0.25">
      <c r="A171" s="94">
        <v>45077</v>
      </c>
      <c r="B171" s="94">
        <v>45077</v>
      </c>
      <c r="C171" s="96" t="s">
        <v>810</v>
      </c>
      <c r="D171" s="97" t="s">
        <v>640</v>
      </c>
      <c r="E171" s="44">
        <v>1</v>
      </c>
      <c r="F171" s="13">
        <v>584.89</v>
      </c>
      <c r="G171" s="95">
        <f>+Tabla16[[#This Row],[EXISTENCIA]]*Tabla16[[#This Row],[PRECIO UNITARIO]]</f>
        <v>584.89</v>
      </c>
    </row>
    <row r="172" spans="1:7" x14ac:dyDescent="0.25">
      <c r="A172" s="94">
        <v>45077</v>
      </c>
      <c r="B172" s="94">
        <v>45077</v>
      </c>
      <c r="C172" s="96" t="s">
        <v>811</v>
      </c>
      <c r="D172" s="97" t="s">
        <v>641</v>
      </c>
      <c r="E172" s="44">
        <v>14</v>
      </c>
      <c r="F172" s="13">
        <v>519.20000000000005</v>
      </c>
      <c r="G172" s="95">
        <f>+Tabla16[[#This Row],[EXISTENCIA]]*Tabla16[[#This Row],[PRECIO UNITARIO]]</f>
        <v>7268.8000000000011</v>
      </c>
    </row>
    <row r="173" spans="1:7" x14ac:dyDescent="0.25">
      <c r="A173" s="94">
        <v>45077</v>
      </c>
      <c r="B173" s="94">
        <v>45077</v>
      </c>
      <c r="C173" s="96" t="s">
        <v>812</v>
      </c>
      <c r="D173" s="97" t="s">
        <v>642</v>
      </c>
      <c r="E173" s="44">
        <v>18</v>
      </c>
      <c r="F173" s="13">
        <v>143</v>
      </c>
      <c r="G173" s="95">
        <f>+Tabla16[[#This Row],[EXISTENCIA]]*Tabla16[[#This Row],[PRECIO UNITARIO]]</f>
        <v>2574</v>
      </c>
    </row>
    <row r="174" spans="1:7" x14ac:dyDescent="0.25">
      <c r="A174" s="94">
        <v>45077</v>
      </c>
      <c r="B174" s="94">
        <v>45077</v>
      </c>
      <c r="C174" s="96" t="s">
        <v>813</v>
      </c>
      <c r="D174" s="97" t="s">
        <v>643</v>
      </c>
      <c r="E174" s="44">
        <v>50</v>
      </c>
      <c r="F174" s="13">
        <v>4.38</v>
      </c>
      <c r="G174" s="95">
        <f>+Tabla16[[#This Row],[EXISTENCIA]]*Tabla16[[#This Row],[PRECIO UNITARIO]]</f>
        <v>219</v>
      </c>
    </row>
    <row r="175" spans="1:7" x14ac:dyDescent="0.25">
      <c r="A175" s="94">
        <v>45077</v>
      </c>
      <c r="B175" s="94">
        <v>45077</v>
      </c>
      <c r="C175" s="96" t="s">
        <v>814</v>
      </c>
      <c r="D175" s="97" t="s">
        <v>644</v>
      </c>
      <c r="E175" s="44">
        <v>10</v>
      </c>
      <c r="F175" s="13">
        <v>472</v>
      </c>
      <c r="G175" s="95">
        <f>+Tabla16[[#This Row],[EXISTENCIA]]*Tabla16[[#This Row],[PRECIO UNITARIO]]</f>
        <v>4720</v>
      </c>
    </row>
    <row r="176" spans="1:7" ht="30" x14ac:dyDescent="0.25">
      <c r="A176" s="94">
        <v>45077</v>
      </c>
      <c r="B176" s="94">
        <v>45077</v>
      </c>
      <c r="C176" s="96" t="s">
        <v>815</v>
      </c>
      <c r="D176" s="97" t="s">
        <v>645</v>
      </c>
      <c r="E176" s="44">
        <v>2</v>
      </c>
      <c r="F176" s="13">
        <v>5888.2</v>
      </c>
      <c r="G176" s="95">
        <f>+Tabla16[[#This Row],[EXISTENCIA]]*Tabla16[[#This Row],[PRECIO UNITARIO]]</f>
        <v>11776.4</v>
      </c>
    </row>
    <row r="177" spans="1:7" ht="30" x14ac:dyDescent="0.25">
      <c r="A177" s="94">
        <v>45077</v>
      </c>
      <c r="B177" s="94">
        <v>45077</v>
      </c>
      <c r="C177" s="96" t="s">
        <v>816</v>
      </c>
      <c r="D177" s="97" t="s">
        <v>646</v>
      </c>
      <c r="E177" s="44">
        <v>4</v>
      </c>
      <c r="F177" s="13">
        <v>537.29999999999995</v>
      </c>
      <c r="G177" s="95">
        <f>+Tabla16[[#This Row],[EXISTENCIA]]*Tabla16[[#This Row],[PRECIO UNITARIO]]</f>
        <v>2149.1999999999998</v>
      </c>
    </row>
    <row r="178" spans="1:7" s="54" customFormat="1" ht="30" x14ac:dyDescent="0.25">
      <c r="A178" s="94">
        <v>45077</v>
      </c>
      <c r="B178" s="94">
        <v>45077</v>
      </c>
      <c r="C178" s="96" t="s">
        <v>817</v>
      </c>
      <c r="D178" s="97" t="s">
        <v>647</v>
      </c>
      <c r="E178" s="44">
        <v>2</v>
      </c>
      <c r="F178" s="13">
        <v>2619.48</v>
      </c>
      <c r="G178" s="95">
        <f>+Tabla16[[#This Row],[EXISTENCIA]]*Tabla16[[#This Row],[PRECIO UNITARIO]]</f>
        <v>5238.96</v>
      </c>
    </row>
    <row r="179" spans="1:7" x14ac:dyDescent="0.25">
      <c r="A179" s="52"/>
      <c r="B179" s="53"/>
      <c r="C179" s="53"/>
      <c r="D179" s="54"/>
      <c r="E179" s="54"/>
      <c r="F179" s="55" t="s">
        <v>362</v>
      </c>
      <c r="G179" s="54">
        <f>SUBTOTAL(109,Tabla16[MONTO TOTAL])</f>
        <v>1875107.2399999991</v>
      </c>
    </row>
    <row r="180" spans="1:7" x14ac:dyDescent="0.25">
      <c r="A180" s="52"/>
      <c r="B180" s="53"/>
      <c r="C180" s="53"/>
      <c r="D180" s="54"/>
      <c r="E180" s="54"/>
      <c r="F180" s="54"/>
      <c r="G180" s="54"/>
    </row>
    <row r="181" spans="1:7" x14ac:dyDescent="0.25">
      <c r="A181" s="52"/>
      <c r="B181" s="53"/>
      <c r="C181" s="53"/>
      <c r="D181" s="54"/>
      <c r="E181" s="54"/>
      <c r="F181" s="54"/>
      <c r="G181" s="54"/>
    </row>
    <row r="182" spans="1:7" x14ac:dyDescent="0.25">
      <c r="A182" s="52"/>
      <c r="B182" s="53"/>
      <c r="C182" s="53"/>
      <c r="D182" s="54"/>
      <c r="E182" s="54"/>
      <c r="F182" s="54"/>
      <c r="G182" s="54"/>
    </row>
    <row r="183" spans="1:7" x14ac:dyDescent="0.25">
      <c r="A183" s="52"/>
      <c r="B183" s="53"/>
      <c r="C183" s="53"/>
      <c r="D183" s="54"/>
      <c r="E183" s="54"/>
      <c r="F183" s="54"/>
      <c r="G183" s="54"/>
    </row>
    <row r="184" spans="1:7" x14ac:dyDescent="0.25">
      <c r="A184" s="52"/>
      <c r="B184" s="52"/>
      <c r="C184" s="52"/>
      <c r="F184" s="8"/>
    </row>
    <row r="185" spans="1:7" x14ac:dyDescent="0.25">
      <c r="E185" s="8"/>
      <c r="F185" s="8"/>
      <c r="G185" s="6"/>
    </row>
    <row r="186" spans="1:7" x14ac:dyDescent="0.25">
      <c r="B186" s="93" t="s">
        <v>428</v>
      </c>
      <c r="C186" s="93"/>
      <c r="D186" s="84"/>
      <c r="E186" s="93" t="s">
        <v>427</v>
      </c>
      <c r="F186" s="93"/>
      <c r="G186" s="6"/>
    </row>
    <row r="187" spans="1:7" ht="29.25" customHeight="1" x14ac:dyDescent="0.25">
      <c r="B187" s="85" t="s">
        <v>363</v>
      </c>
      <c r="C187" s="85"/>
      <c r="D187" s="84"/>
      <c r="E187" s="85" t="s">
        <v>364</v>
      </c>
      <c r="F187" s="85"/>
      <c r="G187" s="6"/>
    </row>
    <row r="188" spans="1:7" x14ac:dyDescent="0.25">
      <c r="E188" s="8"/>
      <c r="F188" s="8"/>
      <c r="G188" s="6"/>
    </row>
    <row r="189" spans="1:7" x14ac:dyDescent="0.25">
      <c r="A189" s="52"/>
      <c r="B189" s="52"/>
      <c r="C189" s="52"/>
      <c r="F189" s="8"/>
    </row>
    <row r="190" spans="1:7" x14ac:dyDescent="0.25">
      <c r="A190" s="52"/>
      <c r="B190" s="52"/>
      <c r="C190" s="52"/>
      <c r="F190" s="8"/>
    </row>
  </sheetData>
  <mergeCells count="7">
    <mergeCell ref="A3:G3"/>
    <mergeCell ref="A4:G4"/>
    <mergeCell ref="A5:G5"/>
    <mergeCell ref="B186:C186"/>
    <mergeCell ref="E186:F186"/>
    <mergeCell ref="B187:C187"/>
    <mergeCell ref="E187:F187"/>
  </mergeCells>
  <pageMargins left="0.35433070866141736" right="0.27559055118110237" top="0.43" bottom="0.74803149606299213" header="0.31496062992125984" footer="0.31496062992125984"/>
  <pageSetup scale="85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Inv-Comestibles y cocina</vt:lpstr>
      <vt:lpstr>MATERIALES MEDICOS</vt:lpstr>
      <vt:lpstr>ARTÍCULOS OFICINA   </vt:lpstr>
      <vt:lpstr>LIMPIEZA</vt:lpstr>
      <vt:lpstr>ARTICULOS DE LIBRERIA</vt:lpstr>
      <vt:lpstr>Ferreteria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Morel</dc:creator>
  <cp:lastModifiedBy>user</cp:lastModifiedBy>
  <cp:lastPrinted>2023-07-10T14:03:51Z</cp:lastPrinted>
  <dcterms:created xsi:type="dcterms:W3CDTF">2023-03-28T12:56:49Z</dcterms:created>
  <dcterms:modified xsi:type="dcterms:W3CDTF">2023-07-10T14:08:28Z</dcterms:modified>
</cp:coreProperties>
</file>