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drawings/drawing9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Z:\OAI\Finanzas\Inventario de Almacen\"/>
    </mc:Choice>
  </mc:AlternateContent>
  <bookViews>
    <workbookView xWindow="0" yWindow="0" windowWidth="20490" windowHeight="6855" firstSheet="6" activeTab="7"/>
  </bookViews>
  <sheets>
    <sheet name="ENFERMERIA " sheetId="5" state="hidden" r:id="rId1"/>
    <sheet name="MATERIAL DE LIMPIEZA" sheetId="4" r:id="rId2"/>
    <sheet name="SALIDAS" sheetId="9" state="hidden" r:id="rId3"/>
    <sheet name="INEVENTARIO DE INSUMOS DE COCIN" sheetId="1" state="hidden" r:id="rId4"/>
    <sheet name="INVENTARIO ARTICULOS VARIOS " sheetId="6" state="hidden" r:id="rId5"/>
    <sheet name="MATERIALES MÉDICOS " sheetId="8" r:id="rId6"/>
    <sheet name="ARTÍCULOS DE OFICINA" sheetId="10" r:id="rId7"/>
    <sheet name="INSUMOS DE COCINA" sheetId="11" r:id="rId8"/>
    <sheet name="MATERIALES FERRETERO" sheetId="12" r:id="rId9"/>
  </sheets>
  <definedNames>
    <definedName name="_xlnm._FilterDatabase" localSheetId="6" hidden="1">'ARTÍCULOS DE OFICINA'!$A$8:$G$40</definedName>
    <definedName name="_xlnm._FilterDatabase" localSheetId="7" hidden="1">'INSUMOS DE COCINA'!$A$3:$G$7</definedName>
    <definedName name="_xlnm.Print_Area" localSheetId="6">'ARTÍCULOS DE OFICINA'!$A$1:$G$47</definedName>
    <definedName name="_xlnm.Print_Area" localSheetId="1">'MATERIAL DE LIMPIEZA'!$A$1:$G$74</definedName>
    <definedName name="_xlnm.Print_Area" localSheetId="5">'MATERIALES MÉDICOS '!$A$1:$G$28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0" l="1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9" i="12" l="1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15" i="11"/>
  <c r="G14" i="11"/>
  <c r="G13" i="11"/>
  <c r="G12" i="11"/>
  <c r="G11" i="11"/>
  <c r="G10" i="11"/>
  <c r="G9" i="11"/>
  <c r="G52" i="12" l="1"/>
  <c r="G16" i="11"/>
  <c r="G24" i="10"/>
  <c r="G23" i="10"/>
  <c r="G19" i="4" l="1"/>
  <c r="G10" i="4"/>
  <c r="G9" i="4"/>
  <c r="G16" i="4"/>
  <c r="G20" i="4"/>
  <c r="G24" i="4"/>
  <c r="G32" i="4"/>
  <c r="G36" i="4"/>
  <c r="G40" i="4"/>
  <c r="G48" i="4"/>
  <c r="G52" i="4"/>
  <c r="G56" i="4"/>
  <c r="G60" i="4"/>
  <c r="G44" i="4"/>
  <c r="G28" i="4"/>
  <c r="G12" i="4"/>
  <c r="G11" i="4"/>
  <c r="G13" i="4"/>
  <c r="G14" i="4"/>
  <c r="G15" i="4"/>
  <c r="G17" i="4"/>
  <c r="G18" i="4"/>
  <c r="G21" i="4"/>
  <c r="G22" i="4"/>
  <c r="G23" i="4"/>
  <c r="G25" i="4"/>
  <c r="G26" i="4"/>
  <c r="G27" i="4"/>
  <c r="G29" i="4"/>
  <c r="G30" i="4"/>
  <c r="G31" i="4"/>
  <c r="G33" i="4"/>
  <c r="G34" i="4"/>
  <c r="G35" i="4"/>
  <c r="G37" i="4"/>
  <c r="G38" i="4"/>
  <c r="G39" i="4"/>
  <c r="G41" i="4"/>
  <c r="G42" i="4"/>
  <c r="G43" i="4"/>
  <c r="G45" i="4"/>
  <c r="G46" i="4"/>
  <c r="G47" i="4"/>
  <c r="G49" i="4"/>
  <c r="G50" i="4"/>
  <c r="G51" i="4"/>
  <c r="G53" i="4"/>
  <c r="G54" i="4"/>
  <c r="G55" i="4"/>
  <c r="G57" i="4"/>
  <c r="G58" i="4"/>
  <c r="G59" i="4"/>
  <c r="G61" i="4"/>
  <c r="G62" i="4"/>
  <c r="G63" i="4"/>
  <c r="G64" i="4"/>
  <c r="G65" i="4"/>
  <c r="G10" i="8" l="1"/>
  <c r="G11" i="8"/>
  <c r="G12" i="8"/>
  <c r="G13" i="8"/>
  <c r="G14" i="8"/>
  <c r="G15" i="8"/>
  <c r="G16" i="8"/>
  <c r="G17" i="8"/>
  <c r="G18" i="8"/>
  <c r="G19" i="8"/>
  <c r="G20" i="8"/>
  <c r="G9" i="8"/>
  <c r="G10" i="10"/>
  <c r="G11" i="10"/>
  <c r="G12" i="10"/>
  <c r="G19" i="10"/>
  <c r="G13" i="10"/>
  <c r="G14" i="10"/>
  <c r="G15" i="10"/>
  <c r="G16" i="10"/>
  <c r="G17" i="10"/>
  <c r="G18" i="10"/>
  <c r="G20" i="10"/>
  <c r="G21" i="10"/>
  <c r="G22" i="10"/>
  <c r="G9" i="10"/>
  <c r="N10" i="6" l="1"/>
  <c r="N11" i="6"/>
  <c r="G21" i="8" l="1"/>
  <c r="I22" i="6"/>
  <c r="F22" i="6"/>
  <c r="F21" i="6"/>
  <c r="M13" i="1" l="1"/>
  <c r="N13" i="1" s="1"/>
  <c r="N10" i="1"/>
  <c r="N11" i="1"/>
  <c r="N12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9" i="1"/>
  <c r="N14" i="5"/>
  <c r="N10" i="5"/>
  <c r="N11" i="5"/>
  <c r="N12" i="5"/>
  <c r="N13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M50" i="6"/>
  <c r="L50" i="6"/>
  <c r="I50" i="6"/>
  <c r="F50" i="6"/>
  <c r="M49" i="6"/>
  <c r="L49" i="6"/>
  <c r="I49" i="6"/>
  <c r="F49" i="6"/>
  <c r="M48" i="6"/>
  <c r="L48" i="6"/>
  <c r="I48" i="6"/>
  <c r="F48" i="6"/>
  <c r="M47" i="6"/>
  <c r="L47" i="6"/>
  <c r="I47" i="6"/>
  <c r="F47" i="6"/>
  <c r="M46" i="6"/>
  <c r="L46" i="6"/>
  <c r="I46" i="6"/>
  <c r="F46" i="6"/>
  <c r="M45" i="6"/>
  <c r="L45" i="6"/>
  <c r="I45" i="6"/>
  <c r="F45" i="6"/>
  <c r="M44" i="6"/>
  <c r="L44" i="6"/>
  <c r="I44" i="6"/>
  <c r="F44" i="6"/>
  <c r="M43" i="6"/>
  <c r="L43" i="6"/>
  <c r="I43" i="6"/>
  <c r="F43" i="6"/>
  <c r="M42" i="6"/>
  <c r="L42" i="6"/>
  <c r="I42" i="6"/>
  <c r="F42" i="6"/>
  <c r="M41" i="6"/>
  <c r="L41" i="6"/>
  <c r="I41" i="6"/>
  <c r="F41" i="6"/>
  <c r="M40" i="6"/>
  <c r="L40" i="6"/>
  <c r="I40" i="6"/>
  <c r="F40" i="6"/>
  <c r="M39" i="6"/>
  <c r="L39" i="6"/>
  <c r="I39" i="6"/>
  <c r="F39" i="6"/>
  <c r="M38" i="6"/>
  <c r="L38" i="6"/>
  <c r="I38" i="6"/>
  <c r="F38" i="6"/>
  <c r="M37" i="6"/>
  <c r="L37" i="6"/>
  <c r="I37" i="6"/>
  <c r="F37" i="6"/>
  <c r="M36" i="6"/>
  <c r="L36" i="6"/>
  <c r="I36" i="6"/>
  <c r="F36" i="6"/>
  <c r="M35" i="6"/>
  <c r="L35" i="6"/>
  <c r="I35" i="6"/>
  <c r="F35" i="6"/>
  <c r="M34" i="6"/>
  <c r="L34" i="6"/>
  <c r="I34" i="6"/>
  <c r="F34" i="6"/>
  <c r="M33" i="6"/>
  <c r="L33" i="6"/>
  <c r="I33" i="6"/>
  <c r="F33" i="6"/>
  <c r="M32" i="6"/>
  <c r="L32" i="6"/>
  <c r="I32" i="6"/>
  <c r="F32" i="6"/>
  <c r="M31" i="6"/>
  <c r="L31" i="6"/>
  <c r="I31" i="6"/>
  <c r="F31" i="6"/>
  <c r="M30" i="6"/>
  <c r="L30" i="6"/>
  <c r="I30" i="6"/>
  <c r="F30" i="6"/>
  <c r="M29" i="6"/>
  <c r="L29" i="6"/>
  <c r="I29" i="6"/>
  <c r="F29" i="6"/>
  <c r="M28" i="6"/>
  <c r="L28" i="6"/>
  <c r="I28" i="6"/>
  <c r="F28" i="6"/>
  <c r="M27" i="6"/>
  <c r="L27" i="6"/>
  <c r="I27" i="6"/>
  <c r="F27" i="6"/>
  <c r="M26" i="6"/>
  <c r="L26" i="6"/>
  <c r="I26" i="6"/>
  <c r="F26" i="6"/>
  <c r="M25" i="6"/>
  <c r="L25" i="6"/>
  <c r="I25" i="6"/>
  <c r="F25" i="6"/>
  <c r="M24" i="6"/>
  <c r="L24" i="6"/>
  <c r="I24" i="6"/>
  <c r="F24" i="6"/>
  <c r="M23" i="6"/>
  <c r="L23" i="6"/>
  <c r="I23" i="6"/>
  <c r="F23" i="6"/>
  <c r="M21" i="6"/>
  <c r="L21" i="6"/>
  <c r="I21" i="6"/>
  <c r="M20" i="6"/>
  <c r="L20" i="6"/>
  <c r="I20" i="6"/>
  <c r="F20" i="6"/>
  <c r="M19" i="6"/>
  <c r="L19" i="6"/>
  <c r="I19" i="6"/>
  <c r="F19" i="6"/>
  <c r="M18" i="6"/>
  <c r="L18" i="6"/>
  <c r="I18" i="6"/>
  <c r="F18" i="6"/>
  <c r="M17" i="6"/>
  <c r="L17" i="6"/>
  <c r="I17" i="6"/>
  <c r="F17" i="6"/>
  <c r="M16" i="6"/>
  <c r="L16" i="6"/>
  <c r="I16" i="6"/>
  <c r="F16" i="6"/>
  <c r="M15" i="6"/>
  <c r="L15" i="6"/>
  <c r="I15" i="6"/>
  <c r="F15" i="6"/>
  <c r="M14" i="6"/>
  <c r="L14" i="6"/>
  <c r="I14" i="6"/>
  <c r="F14" i="6"/>
  <c r="M13" i="6"/>
  <c r="L13" i="6"/>
  <c r="I13" i="6"/>
  <c r="F13" i="6"/>
  <c r="M12" i="6"/>
  <c r="L12" i="6"/>
  <c r="I12" i="6"/>
  <c r="F12" i="6"/>
  <c r="M11" i="6"/>
  <c r="L11" i="6"/>
  <c r="I11" i="6"/>
  <c r="F11" i="6"/>
  <c r="M10" i="6"/>
  <c r="L10" i="6"/>
  <c r="I10" i="6"/>
  <c r="F10" i="6"/>
  <c r="M9" i="6"/>
  <c r="L9" i="6"/>
  <c r="L51" i="6" s="1"/>
  <c r="I9" i="6"/>
  <c r="F9" i="6"/>
  <c r="M49" i="5"/>
  <c r="L49" i="5"/>
  <c r="I49" i="5"/>
  <c r="F49" i="5"/>
  <c r="O49" i="5" s="1"/>
  <c r="M48" i="5"/>
  <c r="L48" i="5"/>
  <c r="I48" i="5"/>
  <c r="F48" i="5"/>
  <c r="O48" i="5" s="1"/>
  <c r="M47" i="5"/>
  <c r="L47" i="5"/>
  <c r="I47" i="5"/>
  <c r="F47" i="5"/>
  <c r="O47" i="5" s="1"/>
  <c r="M46" i="5"/>
  <c r="L46" i="5"/>
  <c r="I46" i="5"/>
  <c r="F46" i="5"/>
  <c r="O46" i="5" s="1"/>
  <c r="M45" i="5"/>
  <c r="L45" i="5"/>
  <c r="I45" i="5"/>
  <c r="F45" i="5"/>
  <c r="O45" i="5" s="1"/>
  <c r="M44" i="5"/>
  <c r="L44" i="5"/>
  <c r="I44" i="5"/>
  <c r="F44" i="5"/>
  <c r="O44" i="5" s="1"/>
  <c r="M43" i="5"/>
  <c r="L43" i="5"/>
  <c r="I43" i="5"/>
  <c r="F43" i="5"/>
  <c r="O43" i="5" s="1"/>
  <c r="M42" i="5"/>
  <c r="L42" i="5"/>
  <c r="I42" i="5"/>
  <c r="F42" i="5"/>
  <c r="O42" i="5" s="1"/>
  <c r="M41" i="5"/>
  <c r="L41" i="5"/>
  <c r="I41" i="5"/>
  <c r="F41" i="5"/>
  <c r="O41" i="5" s="1"/>
  <c r="M40" i="5"/>
  <c r="L40" i="5"/>
  <c r="I40" i="5"/>
  <c r="F40" i="5"/>
  <c r="O40" i="5" s="1"/>
  <c r="M39" i="5"/>
  <c r="L39" i="5"/>
  <c r="I39" i="5"/>
  <c r="F39" i="5"/>
  <c r="O39" i="5" s="1"/>
  <c r="M38" i="5"/>
  <c r="L38" i="5"/>
  <c r="I38" i="5"/>
  <c r="F38" i="5"/>
  <c r="O38" i="5" s="1"/>
  <c r="M37" i="5"/>
  <c r="L37" i="5"/>
  <c r="I37" i="5"/>
  <c r="F37" i="5"/>
  <c r="O37" i="5" s="1"/>
  <c r="M36" i="5"/>
  <c r="L36" i="5"/>
  <c r="I36" i="5"/>
  <c r="F36" i="5"/>
  <c r="O36" i="5" s="1"/>
  <c r="M35" i="5"/>
  <c r="L35" i="5"/>
  <c r="I35" i="5"/>
  <c r="F35" i="5"/>
  <c r="O35" i="5" s="1"/>
  <c r="M34" i="5"/>
  <c r="L34" i="5"/>
  <c r="I34" i="5"/>
  <c r="F34" i="5"/>
  <c r="O34" i="5" s="1"/>
  <c r="M33" i="5"/>
  <c r="L33" i="5"/>
  <c r="I33" i="5"/>
  <c r="F33" i="5"/>
  <c r="O33" i="5" s="1"/>
  <c r="M32" i="5"/>
  <c r="L32" i="5"/>
  <c r="I32" i="5"/>
  <c r="F32" i="5"/>
  <c r="O32" i="5" s="1"/>
  <c r="M31" i="5"/>
  <c r="L31" i="5"/>
  <c r="I31" i="5"/>
  <c r="F31" i="5"/>
  <c r="O31" i="5" s="1"/>
  <c r="M30" i="5"/>
  <c r="L30" i="5"/>
  <c r="I30" i="5"/>
  <c r="F30" i="5"/>
  <c r="O30" i="5" s="1"/>
  <c r="M29" i="5"/>
  <c r="L29" i="5"/>
  <c r="I29" i="5"/>
  <c r="F29" i="5"/>
  <c r="O29" i="5" s="1"/>
  <c r="M28" i="5"/>
  <c r="L28" i="5"/>
  <c r="I28" i="5"/>
  <c r="F28" i="5"/>
  <c r="O28" i="5" s="1"/>
  <c r="M27" i="5"/>
  <c r="L27" i="5"/>
  <c r="I27" i="5"/>
  <c r="F27" i="5"/>
  <c r="O27" i="5" s="1"/>
  <c r="M26" i="5"/>
  <c r="L26" i="5"/>
  <c r="I26" i="5"/>
  <c r="F26" i="5"/>
  <c r="O26" i="5" s="1"/>
  <c r="M25" i="5"/>
  <c r="L25" i="5"/>
  <c r="I25" i="5"/>
  <c r="F25" i="5"/>
  <c r="O25" i="5" s="1"/>
  <c r="M24" i="5"/>
  <c r="L24" i="5"/>
  <c r="I24" i="5"/>
  <c r="F24" i="5"/>
  <c r="O24" i="5" s="1"/>
  <c r="M23" i="5"/>
  <c r="L23" i="5"/>
  <c r="I23" i="5"/>
  <c r="F23" i="5"/>
  <c r="O23" i="5" s="1"/>
  <c r="M22" i="5"/>
  <c r="L22" i="5"/>
  <c r="I22" i="5"/>
  <c r="F22" i="5"/>
  <c r="O22" i="5" s="1"/>
  <c r="M21" i="5"/>
  <c r="L21" i="5"/>
  <c r="I21" i="5"/>
  <c r="F21" i="5"/>
  <c r="O21" i="5" s="1"/>
  <c r="M20" i="5"/>
  <c r="L20" i="5"/>
  <c r="I20" i="5"/>
  <c r="F20" i="5"/>
  <c r="O20" i="5" s="1"/>
  <c r="M19" i="5"/>
  <c r="L19" i="5"/>
  <c r="I19" i="5"/>
  <c r="F19" i="5"/>
  <c r="O19" i="5" s="1"/>
  <c r="M18" i="5"/>
  <c r="L18" i="5"/>
  <c r="I18" i="5"/>
  <c r="F18" i="5"/>
  <c r="O18" i="5" s="1"/>
  <c r="M17" i="5"/>
  <c r="L17" i="5"/>
  <c r="I17" i="5"/>
  <c r="F17" i="5"/>
  <c r="O17" i="5" s="1"/>
  <c r="M16" i="5"/>
  <c r="L16" i="5"/>
  <c r="I16" i="5"/>
  <c r="F16" i="5"/>
  <c r="O16" i="5" s="1"/>
  <c r="M15" i="5"/>
  <c r="L15" i="5"/>
  <c r="I15" i="5"/>
  <c r="F15" i="5"/>
  <c r="O15" i="5" s="1"/>
  <c r="M14" i="5"/>
  <c r="L14" i="5"/>
  <c r="I14" i="5"/>
  <c r="F14" i="5"/>
  <c r="O14" i="5" s="1"/>
  <c r="M13" i="5"/>
  <c r="L13" i="5"/>
  <c r="I13" i="5"/>
  <c r="F13" i="5"/>
  <c r="O13" i="5" s="1"/>
  <c r="M12" i="5"/>
  <c r="L12" i="5"/>
  <c r="I12" i="5"/>
  <c r="F12" i="5"/>
  <c r="O12" i="5" s="1"/>
  <c r="M11" i="5"/>
  <c r="L11" i="5"/>
  <c r="I11" i="5"/>
  <c r="F11" i="5"/>
  <c r="O11" i="5" s="1"/>
  <c r="M10" i="5"/>
  <c r="L10" i="5"/>
  <c r="I10" i="5"/>
  <c r="F10" i="5"/>
  <c r="O10" i="5" s="1"/>
  <c r="M9" i="5"/>
  <c r="L9" i="5"/>
  <c r="L50" i="5" s="1"/>
  <c r="I9" i="5"/>
  <c r="F9" i="5"/>
  <c r="O9" i="5" s="1"/>
  <c r="M10" i="1"/>
  <c r="M11" i="1"/>
  <c r="M12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9" i="1"/>
  <c r="F10" i="1"/>
  <c r="F11" i="1"/>
  <c r="O11" i="1" s="1"/>
  <c r="F12" i="1"/>
  <c r="O12" i="1" s="1"/>
  <c r="F13" i="1"/>
  <c r="O13" i="1" s="1"/>
  <c r="F14" i="1"/>
  <c r="O14" i="1" s="1"/>
  <c r="F15" i="1"/>
  <c r="O15" i="1" s="1"/>
  <c r="F16" i="1"/>
  <c r="O16" i="1" s="1"/>
  <c r="F17" i="1"/>
  <c r="O17" i="1" s="1"/>
  <c r="F18" i="1"/>
  <c r="O18" i="1" s="1"/>
  <c r="F19" i="1"/>
  <c r="O19" i="1" s="1"/>
  <c r="F20" i="1"/>
  <c r="O20" i="1" s="1"/>
  <c r="F21" i="1"/>
  <c r="O21" i="1" s="1"/>
  <c r="F22" i="1"/>
  <c r="O22" i="1" s="1"/>
  <c r="F23" i="1"/>
  <c r="O23" i="1" s="1"/>
  <c r="F24" i="1"/>
  <c r="O24" i="1" s="1"/>
  <c r="F25" i="1"/>
  <c r="O25" i="1" s="1"/>
  <c r="F26" i="1"/>
  <c r="O26" i="1" s="1"/>
  <c r="F27" i="1"/>
  <c r="O27" i="1" s="1"/>
  <c r="F28" i="1"/>
  <c r="O28" i="1" s="1"/>
  <c r="F29" i="1"/>
  <c r="O29" i="1" s="1"/>
  <c r="F30" i="1"/>
  <c r="O30" i="1" s="1"/>
  <c r="F31" i="1"/>
  <c r="O31" i="1" s="1"/>
  <c r="F32" i="1"/>
  <c r="O32" i="1" s="1"/>
  <c r="F33" i="1"/>
  <c r="O33" i="1" s="1"/>
  <c r="F34" i="1"/>
  <c r="O34" i="1" s="1"/>
  <c r="F35" i="1"/>
  <c r="O35" i="1" s="1"/>
  <c r="F36" i="1"/>
  <c r="O36" i="1" s="1"/>
  <c r="F37" i="1"/>
  <c r="O37" i="1" s="1"/>
  <c r="F38" i="1"/>
  <c r="O38" i="1" s="1"/>
  <c r="F39" i="1"/>
  <c r="O39" i="1" s="1"/>
  <c r="F40" i="1"/>
  <c r="O40" i="1" s="1"/>
  <c r="F41" i="1"/>
  <c r="O41" i="1" s="1"/>
  <c r="F42" i="1"/>
  <c r="O42" i="1" s="1"/>
  <c r="F43" i="1"/>
  <c r="O43" i="1" s="1"/>
  <c r="F44" i="1"/>
  <c r="O44" i="1" s="1"/>
  <c r="F45" i="1"/>
  <c r="O45" i="1" s="1"/>
  <c r="F46" i="1"/>
  <c r="O46" i="1" s="1"/>
  <c r="F47" i="1"/>
  <c r="O47" i="1" s="1"/>
  <c r="F48" i="1"/>
  <c r="O48" i="1" s="1"/>
  <c r="F49" i="1"/>
  <c r="O49" i="1" s="1"/>
  <c r="F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9" i="1"/>
  <c r="O9" i="1" s="1"/>
  <c r="I50" i="5" l="1"/>
  <c r="N9" i="5"/>
  <c r="O10" i="6"/>
  <c r="O11" i="6"/>
  <c r="O12" i="6"/>
  <c r="N12" i="6" s="1"/>
  <c r="O13" i="6"/>
  <c r="N13" i="6" s="1"/>
  <c r="O14" i="6"/>
  <c r="N14" i="6" s="1"/>
  <c r="O15" i="6"/>
  <c r="N15" i="6" s="1"/>
  <c r="O16" i="6"/>
  <c r="N16" i="6" s="1"/>
  <c r="O17" i="6"/>
  <c r="N17" i="6" s="1"/>
  <c r="O18" i="6"/>
  <c r="N18" i="6" s="1"/>
  <c r="O19" i="6"/>
  <c r="N19" i="6" s="1"/>
  <c r="O20" i="6"/>
  <c r="N20" i="6" s="1"/>
  <c r="O21" i="6"/>
  <c r="N21" i="6" s="1"/>
  <c r="O23" i="6"/>
  <c r="N23" i="6" s="1"/>
  <c r="O24" i="6"/>
  <c r="N24" i="6" s="1"/>
  <c r="O25" i="6"/>
  <c r="N25" i="6" s="1"/>
  <c r="O26" i="6"/>
  <c r="N26" i="6" s="1"/>
  <c r="O27" i="6"/>
  <c r="N27" i="6" s="1"/>
  <c r="O28" i="6"/>
  <c r="N28" i="6" s="1"/>
  <c r="O29" i="6"/>
  <c r="N29" i="6" s="1"/>
  <c r="O30" i="6"/>
  <c r="N30" i="6" s="1"/>
  <c r="O31" i="6"/>
  <c r="N31" i="6" s="1"/>
  <c r="O32" i="6"/>
  <c r="N32" i="6" s="1"/>
  <c r="O33" i="6"/>
  <c r="N33" i="6" s="1"/>
  <c r="O35" i="6"/>
  <c r="N35" i="6" s="1"/>
  <c r="O37" i="6"/>
  <c r="N37" i="6" s="1"/>
  <c r="O39" i="6"/>
  <c r="N39" i="6" s="1"/>
  <c r="O41" i="6"/>
  <c r="N41" i="6" s="1"/>
  <c r="O43" i="6"/>
  <c r="N43" i="6" s="1"/>
  <c r="O44" i="6"/>
  <c r="N44" i="6" s="1"/>
  <c r="O45" i="6"/>
  <c r="N45" i="6" s="1"/>
  <c r="O46" i="6"/>
  <c r="N46" i="6" s="1"/>
  <c r="O47" i="6"/>
  <c r="N47" i="6" s="1"/>
  <c r="O48" i="6"/>
  <c r="N48" i="6" s="1"/>
  <c r="O49" i="6"/>
  <c r="N49" i="6" s="1"/>
  <c r="O50" i="6"/>
  <c r="N50" i="6" s="1"/>
  <c r="O9" i="6"/>
  <c r="N9" i="6" s="1"/>
  <c r="O34" i="6"/>
  <c r="N34" i="6" s="1"/>
  <c r="O36" i="6"/>
  <c r="N36" i="6" s="1"/>
  <c r="O38" i="6"/>
  <c r="N38" i="6" s="1"/>
  <c r="O40" i="6"/>
  <c r="N40" i="6" s="1"/>
  <c r="O42" i="6"/>
  <c r="N42" i="6" s="1"/>
  <c r="O51" i="6"/>
  <c r="F51" i="6"/>
  <c r="I51" i="6"/>
  <c r="O50" i="5"/>
  <c r="F50" i="5"/>
  <c r="O10" i="1"/>
  <c r="L50" i="1"/>
  <c r="I50" i="1"/>
  <c r="F50" i="1"/>
  <c r="O50" i="1"/>
  <c r="G66" i="4" l="1"/>
</calcChain>
</file>

<file path=xl/sharedStrings.xml><?xml version="1.0" encoding="utf-8"?>
<sst xmlns="http://schemas.openxmlformats.org/spreadsheetml/2006/main" count="446" uniqueCount="265">
  <si>
    <t>FECHA DE ADQUISICIÓN</t>
  </si>
  <si>
    <t>DESCRIPCIÓN</t>
  </si>
  <si>
    <t>CÓDIGO DEL PRODUCTO</t>
  </si>
  <si>
    <t>CANTIDAD</t>
  </si>
  <si>
    <t>TOTAL</t>
  </si>
  <si>
    <t>MONTO TOTAL</t>
  </si>
  <si>
    <t xml:space="preserve">ENTRADA </t>
  </si>
  <si>
    <t>PRECIO  UNITARIO</t>
  </si>
  <si>
    <t>EXISTENCIA</t>
  </si>
  <si>
    <t>PRECIO UNITARIO</t>
  </si>
  <si>
    <t xml:space="preserve">MONTO TOTAL EN EXISTENCIA </t>
  </si>
  <si>
    <t>SALIDA</t>
  </si>
  <si>
    <t>PRECIO UNITARIO ESTIMADO</t>
  </si>
  <si>
    <t>INVENTARIO DE ALMACEN</t>
  </si>
  <si>
    <t>CENTRO DE ATENCIÓN INTEGRAL A LA DISCAPACIDAD</t>
  </si>
  <si>
    <t>AL 28 DE FEBRERO 2022</t>
  </si>
  <si>
    <t>AMBIENTADORES</t>
  </si>
  <si>
    <t>BOTELLAS PLÁSTICAS</t>
  </si>
  <si>
    <t>CEPILLO PARA LIMPIEZA</t>
  </si>
  <si>
    <t>CLORO</t>
  </si>
  <si>
    <t>CUBETAS PARA LIMPIEZA</t>
  </si>
  <si>
    <t>CUCHARAS DESECHABLES</t>
  </si>
  <si>
    <t>DESINFECTANTE EN SPRAY</t>
  </si>
  <si>
    <t>DESINFECTANTE LÍQUIDO</t>
  </si>
  <si>
    <t>DESGRASANTE</t>
  </si>
  <si>
    <t>DETERGENTE EN POLVO (SACO)</t>
  </si>
  <si>
    <t>DETERGENTE EN POLVO DE ALTO PODER  (FRASCOS)</t>
  </si>
  <si>
    <t>DESINCRUSTANTE</t>
  </si>
  <si>
    <t>ESCOBA</t>
  </si>
  <si>
    <t>ESPONJA CON BRILLO</t>
  </si>
  <si>
    <t>ESPONJA PARA TRABAJO PESADO</t>
  </si>
  <si>
    <t>FILTROS PARA CAFETERA ELÉCTRICA</t>
  </si>
  <si>
    <t>FUNDAS PARA ALMACENAMIENTO</t>
  </si>
  <si>
    <t>FUNDAS PARA BASURA</t>
  </si>
  <si>
    <t>GUANTES (PARES)</t>
  </si>
  <si>
    <t xml:space="preserve">INSECTICIDA </t>
  </si>
  <si>
    <t>JABÓN LÍQUIDO ANTIBACTERIAL NEUTRO</t>
  </si>
  <si>
    <t>JABÓN LÍQUIDO PARA FREGAR</t>
  </si>
  <si>
    <t>JABÓN LÍQUIDO PARA LAVAR PERFUMADO</t>
  </si>
  <si>
    <t>JABÓN DE CUABA</t>
  </si>
  <si>
    <t>LIMPIA CRISTALES</t>
  </si>
  <si>
    <t>LIMPIADOR DE MUEBLES DE TELA Y VINIL</t>
  </si>
  <si>
    <t>LIMPIADOR DE MADERA</t>
  </si>
  <si>
    <t>LIMPIADOR PARA INODORO</t>
  </si>
  <si>
    <t>PAÑUELOS DESECHABLES CAJAS de 100/1</t>
  </si>
  <si>
    <t>PAPEL HIGIÉNICO INDUSTRIAL  (FARDOS)</t>
  </si>
  <si>
    <t>PAPEL HIGIÉNICO DOMÉSTICO (FARDOS)</t>
  </si>
  <si>
    <t>PAPEL TOALLA PARA COCINA 12/1( FARDOS)</t>
  </si>
  <si>
    <t>PAPEL TOALLA PARA MANOS (FARDOS)</t>
  </si>
  <si>
    <t>PAPEL DE ALUMINIO (ROLLOS)</t>
  </si>
  <si>
    <t>PIEDRA PARA INODOROS</t>
  </si>
  <si>
    <t>PINZAS DE MADERA PARA ROPA</t>
  </si>
  <si>
    <t>PINZAS DE PLASTICO PARA ROPA</t>
  </si>
  <si>
    <t>PLATOS DESECHABLES</t>
  </si>
  <si>
    <t>RECOGEDORES DE BASURA</t>
  </si>
  <si>
    <t>SERVILLETAS DE MESA</t>
  </si>
  <si>
    <t xml:space="preserve">SUAPER </t>
  </si>
  <si>
    <t xml:space="preserve">TOALLAS PARA MANOS </t>
  </si>
  <si>
    <t>TOALLAS PARA LIMPIEZA</t>
  </si>
  <si>
    <t>TOALLAS PARA COCINA</t>
  </si>
  <si>
    <t>TOALLITAS PARA DESINFECCIÓN</t>
  </si>
  <si>
    <t>TENEDORES DESECHABLES</t>
  </si>
  <si>
    <t>TRAMPA PARA ROEDORES</t>
  </si>
  <si>
    <t xml:space="preserve">VASOS DESECHABLES </t>
  </si>
  <si>
    <t xml:space="preserve">VASOS DESECHABLES  </t>
  </si>
  <si>
    <t>VELAS AROMÁTICAS</t>
  </si>
  <si>
    <t xml:space="preserve">Cantidad </t>
  </si>
  <si>
    <t>Fecha</t>
  </si>
  <si>
    <t xml:space="preserve">Departamento </t>
  </si>
  <si>
    <t xml:space="preserve">TONER XEROX NEGRO </t>
  </si>
  <si>
    <t>TONER XEROX CYAN</t>
  </si>
  <si>
    <t>TONER XEROX MAGENTA</t>
  </si>
  <si>
    <t>TONER XEROX AMARILLO</t>
  </si>
  <si>
    <t>TONER HP 80A NEGRO</t>
  </si>
  <si>
    <t>TONER HP AZUL 410A</t>
  </si>
  <si>
    <t>TONER HP AMARILLO 410A</t>
  </si>
  <si>
    <t>TONER HP MAGENTA 410A</t>
  </si>
  <si>
    <t>TONER HP AMARILLO 201A</t>
  </si>
  <si>
    <t>CINTAS DE COLOR PARA IMPRESORA DE CARNET</t>
  </si>
  <si>
    <t>PLÁSTICO PARA CARNET CR-80</t>
  </si>
  <si>
    <t>MYOBRACE I-3 SMALL ETAPA 1</t>
  </si>
  <si>
    <t>MYOBRACE I-3 MEDIUM ETAPA 1</t>
  </si>
  <si>
    <t>MYOBRACE I-3 SMALL ETAPA 2</t>
  </si>
  <si>
    <t>MYOBRACE I-3 MEDIUM ETAPA 2</t>
  </si>
  <si>
    <t>MYOBRACE K1 SMALL ROSADO</t>
  </si>
  <si>
    <t>MYOBRACE K1 SMALL AZUL</t>
  </si>
  <si>
    <t>MYOBRACE K1 SMALL TRANSPARENTE</t>
  </si>
  <si>
    <t>MYOBRACE K1 MEDIUM TRANSPARENTE</t>
  </si>
  <si>
    <t>MYOBRACE K2 SMALL TRANSPARENTE</t>
  </si>
  <si>
    <t>MYOBRACE K2 MEDIUM TRANSPARENTE</t>
  </si>
  <si>
    <t>MYOBRACE FOR SNORERS</t>
  </si>
  <si>
    <t>TONER HP CF226A NEGRO</t>
  </si>
  <si>
    <t xml:space="preserve">TONER HP CF410A BLACK </t>
  </si>
  <si>
    <t>ADOS-2 SPANISH LANGUAGE PROTOCOL</t>
  </si>
  <si>
    <t>ODPMK1M-TRANS</t>
  </si>
  <si>
    <t>ODPMK2M-TRANS</t>
  </si>
  <si>
    <t>ODPMK1S-AZ</t>
  </si>
  <si>
    <t>ODPMK1S-R</t>
  </si>
  <si>
    <t>ODPMI3S-ET2</t>
  </si>
  <si>
    <t>ODPMI3M-ET1</t>
  </si>
  <si>
    <t>ODPMI3S-ET1</t>
  </si>
  <si>
    <t>ODPMI3M-ET2</t>
  </si>
  <si>
    <t>ODPMK1S-TRANS</t>
  </si>
  <si>
    <t>ODPMK2S-TRANS</t>
  </si>
  <si>
    <t>ODPMF-SNO</t>
  </si>
  <si>
    <t>ADOS2-SP-LPR</t>
  </si>
  <si>
    <t>TXE8030-NE267</t>
  </si>
  <si>
    <t>TXE8030-CI268</t>
  </si>
  <si>
    <t>TXE8030-MA269</t>
  </si>
  <si>
    <t>TXE8030-AM270</t>
  </si>
  <si>
    <t>THP26A-NE272</t>
  </si>
  <si>
    <t>THP80A-NE271</t>
  </si>
  <si>
    <t>THP410-CI263</t>
  </si>
  <si>
    <t>THP410-AM264</t>
  </si>
  <si>
    <t>THP410-MA265</t>
  </si>
  <si>
    <t>TONER HP AZUL 201A</t>
  </si>
  <si>
    <t>THP201A-AZ450</t>
  </si>
  <si>
    <t>TDECARNED-DE450</t>
  </si>
  <si>
    <t>TPARA80C-CA450</t>
  </si>
  <si>
    <t>THP201A-AM451</t>
  </si>
  <si>
    <t>TONER HP CF287A NEGRO</t>
  </si>
  <si>
    <t>THPCF287A-NE452</t>
  </si>
  <si>
    <t xml:space="preserve">TONER HP CF400A BLACK </t>
  </si>
  <si>
    <t>THP410CF-BL453</t>
  </si>
  <si>
    <t>THP410CF-BL450</t>
  </si>
  <si>
    <t>D385</t>
  </si>
  <si>
    <t>FTCE205</t>
  </si>
  <si>
    <t>ZAL1101</t>
  </si>
  <si>
    <t>ZAL1102</t>
  </si>
  <si>
    <t>PIN367</t>
  </si>
  <si>
    <t>P355</t>
  </si>
  <si>
    <t>T396</t>
  </si>
  <si>
    <t>V422</t>
  </si>
  <si>
    <t>Licda. Mercedes Vargas</t>
  </si>
  <si>
    <t>Licda. Marleny Aristy</t>
  </si>
  <si>
    <t>Encargada Servicios Generales</t>
  </si>
  <si>
    <t>Encargada Administrativa y Financiera</t>
  </si>
  <si>
    <t>Total RD$</t>
  </si>
  <si>
    <t>CENTRO DE ATENCIÓN INTEGRAL PARA LA DISCAPACIDAD</t>
  </si>
  <si>
    <t>FECHA DE REGISTRO</t>
  </si>
  <si>
    <t>AL 30 DE SEPTIEMBRE 2022</t>
  </si>
  <si>
    <t>AVENA INSTANTÁNEA (fundas)</t>
  </si>
  <si>
    <t>AVENA INTEGRAL (fundas)</t>
  </si>
  <si>
    <t>HABICHUELAS ROJAS</t>
  </si>
  <si>
    <t>HA-BL832</t>
  </si>
  <si>
    <t>HABICHUELAS BLANCAS</t>
  </si>
  <si>
    <t>LECHE ENTERA (LATAS)</t>
  </si>
  <si>
    <t>MEZCLA PARA TE CALIENTE</t>
  </si>
  <si>
    <t>MEZCLA PARA TE FRÍO (LATAS)</t>
  </si>
  <si>
    <t>PIN-56LN</t>
  </si>
  <si>
    <t>PINTURA (56) LINO</t>
  </si>
  <si>
    <t>PIN-MAR7001</t>
  </si>
  <si>
    <t xml:space="preserve">PINTURA COLOR MARSMELLOW (7001) </t>
  </si>
  <si>
    <t>PIN-GOSV-9165</t>
  </si>
  <si>
    <t xml:space="preserve">PINTURA COLOR GOSSAMER VEIL (9165) </t>
  </si>
  <si>
    <t>PIN-PW-7009</t>
  </si>
  <si>
    <t>PINTURA COLOR PEARLY WHITE  (7009)</t>
  </si>
  <si>
    <t>PIN-CS-6920</t>
  </si>
  <si>
    <t>PINTURA COLOR CENTER STAGE (6920)</t>
  </si>
  <si>
    <t>PIN-HB-6965</t>
  </si>
  <si>
    <t xml:space="preserve">PINTURA COLOR HYPER BLUE (6965) </t>
  </si>
  <si>
    <t>PIN-CARN-6892</t>
  </si>
  <si>
    <t xml:space="preserve">PINTURA COLOR CARNIVAL (6892) </t>
  </si>
  <si>
    <t>PIN-DA-6910</t>
  </si>
  <si>
    <t>PINTURA COLOR DAISY  (6910)</t>
  </si>
  <si>
    <t>PIN-DOV-6910</t>
  </si>
  <si>
    <t>PINTURA COLOR DOVETAIL (7018)</t>
  </si>
  <si>
    <t>PIN-BL-00</t>
  </si>
  <si>
    <t>PINTURA COLOR BLANCO (00)</t>
  </si>
  <si>
    <t>PIN-NA-6990</t>
  </si>
  <si>
    <t>PINTURA NARANJA CAVIAR (6990)</t>
  </si>
  <si>
    <t>PIN-GRSAGR-6001</t>
  </si>
  <si>
    <t>PINTURA GRIS SATINADA GRAYISH (6001)</t>
  </si>
  <si>
    <t>PIN-BLBL-7015</t>
  </si>
  <si>
    <t>PINTURA BLANCO SATINADO REPOSE GRAY (7015)</t>
  </si>
  <si>
    <t>PIN-AM-6903</t>
  </si>
  <si>
    <t>PINTURA AMARILLO CHEERFUL (6903)</t>
  </si>
  <si>
    <t>PIN-GRPRGR-7017</t>
  </si>
  <si>
    <t>PINTURA GRIS PREMIUN DORIAN GRAY (7017)</t>
  </si>
  <si>
    <t>PIN-BL-7008</t>
  </si>
  <si>
    <t>PINTURA BLANCO COLONIAL (7008)</t>
  </si>
  <si>
    <t>PIN-CAPINTURA CALYPSOCA-6950</t>
  </si>
  <si>
    <t>PINTURA CALYPSO (6950)</t>
  </si>
  <si>
    <t>PIN-MOMO-6821</t>
  </si>
  <si>
    <t>PINTURA MORADA POTENTIALLY PURPLE (6821)</t>
  </si>
  <si>
    <t>PIN-AZHIAZ-6519</t>
  </si>
  <si>
    <t>PINTURA AZUL HINTING BLUE (6519)</t>
  </si>
  <si>
    <t>PIN-AZHOAZ-6520</t>
  </si>
  <si>
    <t>PINTURA AZUL HONEST BLUE (6520)</t>
  </si>
  <si>
    <t>PIN-AZBLAZ-6959</t>
  </si>
  <si>
    <t>PINTURA AZUL BLUE CHIP (6959)</t>
  </si>
  <si>
    <t>PIN-VE-6919</t>
  </si>
  <si>
    <t>PINTURA VERDE FUSION (6919)</t>
  </si>
  <si>
    <t>PIN-MO-6017</t>
  </si>
  <si>
    <t>PINTURA MORADA INTUITIVE (6017)</t>
  </si>
  <si>
    <t>PIN-MOMO-6820</t>
  </si>
  <si>
    <t>PINTURA MORADA INSPIRED LILAC (6820)</t>
  </si>
  <si>
    <t>PIN-GRMIGR-7016</t>
  </si>
  <si>
    <t>PINTURA GRIS MINDFUL GRAY (7016)</t>
  </si>
  <si>
    <t>PIN-OXR-3452</t>
  </si>
  <si>
    <t>OXIDO ROJO</t>
  </si>
  <si>
    <t>PIN-VEMA-AC</t>
  </si>
  <si>
    <t>VERDE MANZANA PINTURA EN ACEITE (ESMALTE)</t>
  </si>
  <si>
    <t>PIN-GRPER-AC</t>
  </si>
  <si>
    <t xml:space="preserve">GRIS PERLA PINTURA EN ACEITE (ESMALTE) </t>
  </si>
  <si>
    <t>PIN-AM-TR</t>
  </si>
  <si>
    <t>AMARILLO TRÁFICO</t>
  </si>
  <si>
    <t>PIN-BL-TR</t>
  </si>
  <si>
    <t>BLANCO TRÁFICO</t>
  </si>
  <si>
    <t>PIN-AZ-TR</t>
  </si>
  <si>
    <t xml:space="preserve">AZUL TRAFICO </t>
  </si>
  <si>
    <t>PIN-SPR-MO-OSC</t>
  </si>
  <si>
    <t>SPRAY MORADO OSCURO (MORADO OBISPO)</t>
  </si>
  <si>
    <t>PIN-SPR-MO-LILA</t>
  </si>
  <si>
    <t>SPRAY MORADO CLARO (LILA)</t>
  </si>
  <si>
    <t>PIN-SPR-NA</t>
  </si>
  <si>
    <t>SPRAY NARANJA</t>
  </si>
  <si>
    <t>PIN-SPR-VM</t>
  </si>
  <si>
    <t xml:space="preserve">SPRAY VERDE MANZANA </t>
  </si>
  <si>
    <t>POR-ROL-01</t>
  </si>
  <si>
    <t>PORTA ROLO</t>
  </si>
  <si>
    <t>MOT-ANT9M</t>
  </si>
  <si>
    <t>MOTA ANTIGOTEO</t>
  </si>
  <si>
    <t>BR-1MP</t>
  </si>
  <si>
    <t>BROCHA #1</t>
  </si>
  <si>
    <t>BR-2MP</t>
  </si>
  <si>
    <t>BROCHA #2</t>
  </si>
  <si>
    <t>BRO-2-2</t>
  </si>
  <si>
    <t>BROCHA # 2 1/2</t>
  </si>
  <si>
    <t>BRO-3-1</t>
  </si>
  <si>
    <t>BROCHA # 3</t>
  </si>
  <si>
    <t>BRO-4-1</t>
  </si>
  <si>
    <t>BROCHA # 4</t>
  </si>
  <si>
    <t>MA-SHE-CU</t>
  </si>
  <si>
    <t>MASILLA PARA SHEETROCK</t>
  </si>
  <si>
    <t>AO-GL-09</t>
  </si>
  <si>
    <t>GLOBOS #9</t>
  </si>
  <si>
    <t>AO-GL-12</t>
  </si>
  <si>
    <t>GLOBOS #12</t>
  </si>
  <si>
    <t>AO-GL-TP2</t>
  </si>
  <si>
    <t>GLOBOS TIPO 2</t>
  </si>
  <si>
    <t>AO-VL-BE -5</t>
  </si>
  <si>
    <t>VELAS DE BENGALA (5/1)</t>
  </si>
  <si>
    <t>AO-GUIR-CUM-01</t>
  </si>
  <si>
    <t>GUIRNALDAS PARA CUMPLEAÑOS DIFERENTES</t>
  </si>
  <si>
    <t>AO-CIN-COL-02</t>
  </si>
  <si>
    <t>CINTAS DE COLORES PARA CUNPLEAÑOS DIFERENTES COLORES (ROLLOS)</t>
  </si>
  <si>
    <t>AO-TP-CIN</t>
  </si>
  <si>
    <t>TAPE/CINTAS ADHESIVAS TRANSPARENTE (48MMX10YDS)</t>
  </si>
  <si>
    <t>AO-CAR-VA-COL-01</t>
  </si>
  <si>
    <t>CARTULINAS VARIOS COLORES</t>
  </si>
  <si>
    <t>AO-FOA-VAR-COL-01</t>
  </si>
  <si>
    <t>FOAMIS VARIOS COLORES</t>
  </si>
  <si>
    <t>AO-FOA-VAR-COL-02</t>
  </si>
  <si>
    <t>FOAMIS DE BRILLO VARIOS COLORES</t>
  </si>
  <si>
    <t>AO-PA-CR-01</t>
  </si>
  <si>
    <t>PAPEL CREPE VARIOS COLORES</t>
  </si>
  <si>
    <t>AO-ES-FR-01</t>
  </si>
  <si>
    <t>ESCARCHAS DE COLORES (FRASCOS)</t>
  </si>
  <si>
    <t>AO-MAR-PER-VAR-01</t>
  </si>
  <si>
    <t>MARCADORES PERMANENTE VARIOS COLORES</t>
  </si>
  <si>
    <t>AO-MA-ELE-GL-01</t>
  </si>
  <si>
    <t>MAQUINA ELECTRICA PARA INFLAR GLOBOS</t>
  </si>
  <si>
    <t>BAT-UPS-00134</t>
  </si>
  <si>
    <t>BATERÍAS SEDES SAN JUAN &amp;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</si>
</sst>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EDC8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4" borderId="0"/>
    <xf numFmtId="0" fontId="7" fillId="4" borderId="0"/>
  </cellStyleXfs>
  <cellXfs count="118">
    <xf numFmtId="0" fontId="0" fillId="0" borderId="0" xfId="0"/>
    <xf numFmtId="0" fontId="3" fillId="0" borderId="0" xfId="0" applyFont="1" applyProtection="1">
      <protection locked="0"/>
    </xf>
    <xf numFmtId="43" fontId="3" fillId="0" borderId="0" xfId="1" applyFont="1" applyProtection="1">
      <protection locked="0"/>
    </xf>
    <xf numFmtId="0" fontId="5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3" fontId="2" fillId="2" borderId="1" xfId="1" applyFont="1" applyFill="1" applyBorder="1" applyAlignment="1" applyProtection="1">
      <alignment horizontal="center" vertical="center" wrapText="1"/>
      <protection locked="0"/>
    </xf>
    <xf numFmtId="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3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Protection="1">
      <protection locked="0"/>
    </xf>
    <xf numFmtId="43" fontId="3" fillId="0" borderId="1" xfId="1" applyFont="1" applyBorder="1" applyProtection="1">
      <protection locked="0"/>
    </xf>
    <xf numFmtId="43" fontId="3" fillId="0" borderId="0" xfId="0" applyNumberFormat="1" applyFont="1" applyProtection="1">
      <protection locked="0"/>
    </xf>
    <xf numFmtId="43" fontId="3" fillId="0" borderId="1" xfId="1" applyFont="1" applyBorder="1" applyProtection="1"/>
    <xf numFmtId="43" fontId="3" fillId="0" borderId="1" xfId="0" applyNumberFormat="1" applyFont="1" applyBorder="1" applyProtection="1"/>
    <xf numFmtId="43" fontId="5" fillId="0" borderId="0" xfId="1" applyFont="1" applyProtection="1"/>
    <xf numFmtId="43" fontId="5" fillId="0" borderId="0" xfId="1" applyFont="1" applyProtection="1">
      <protection locked="0"/>
    </xf>
    <xf numFmtId="43" fontId="2" fillId="2" borderId="2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3" fontId="3" fillId="0" borderId="0" xfId="1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43" fontId="3" fillId="0" borderId="1" xfId="1" applyFont="1" applyBorder="1" applyAlignment="1" applyProtection="1">
      <alignment vertical="center"/>
    </xf>
    <xf numFmtId="43" fontId="3" fillId="0" borderId="0" xfId="0" applyNumberFormat="1" applyFont="1" applyAlignment="1" applyProtection="1">
      <alignment vertical="center"/>
      <protection locked="0"/>
    </xf>
    <xf numFmtId="43" fontId="5" fillId="0" borderId="1" xfId="1" applyFont="1" applyBorder="1" applyAlignment="1" applyProtection="1">
      <alignment vertical="center"/>
      <protection locked="0"/>
    </xf>
    <xf numFmtId="43" fontId="5" fillId="0" borderId="0" xfId="1" applyFont="1" applyAlignment="1" applyProtection="1">
      <alignment vertical="center"/>
      <protection locked="0"/>
    </xf>
    <xf numFmtId="43" fontId="3" fillId="0" borderId="1" xfId="0" applyNumberFormat="1" applyFont="1" applyBorder="1" applyAlignment="1" applyProtection="1">
      <alignment vertical="center"/>
      <protection locked="0"/>
    </xf>
    <xf numFmtId="15" fontId="3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43" fontId="3" fillId="0" borderId="0" xfId="1" applyFont="1" applyBorder="1" applyProtection="1"/>
    <xf numFmtId="43" fontId="3" fillId="0" borderId="0" xfId="0" applyNumberFormat="1" applyFont="1" applyBorder="1" applyProtection="1"/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4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3" fontId="2" fillId="2" borderId="8" xfId="1" applyFont="1" applyFill="1" applyBorder="1" applyAlignment="1" applyProtection="1">
      <alignment horizontal="center" vertical="center" wrapText="1"/>
      <protection locked="0"/>
    </xf>
    <xf numFmtId="43" fontId="2" fillId="2" borderId="8" xfId="2" applyFont="1" applyFill="1" applyBorder="1" applyAlignment="1" applyProtection="1">
      <alignment horizontal="center" vertical="center" wrapText="1"/>
      <protection locked="0"/>
    </xf>
    <xf numFmtId="15" fontId="3" fillId="0" borderId="9" xfId="0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43" fontId="3" fillId="0" borderId="10" xfId="1" applyFont="1" applyBorder="1" applyProtection="1"/>
    <xf numFmtId="43" fontId="3" fillId="0" borderId="11" xfId="0" applyNumberFormat="1" applyFont="1" applyBorder="1" applyProtection="1"/>
    <xf numFmtId="15" fontId="3" fillId="0" borderId="12" xfId="0" applyNumberFormat="1" applyFont="1" applyBorder="1" applyProtection="1">
      <protection locked="0"/>
    </xf>
    <xf numFmtId="43" fontId="3" fillId="0" borderId="13" xfId="0" applyNumberFormat="1" applyFont="1" applyBorder="1" applyProtection="1"/>
    <xf numFmtId="15" fontId="3" fillId="0" borderId="14" xfId="0" applyNumberFormat="1" applyFont="1" applyBorder="1" applyProtection="1">
      <protection locked="0"/>
    </xf>
    <xf numFmtId="0" fontId="3" fillId="0" borderId="15" xfId="0" applyFont="1" applyBorder="1" applyProtection="1">
      <protection locked="0"/>
    </xf>
    <xf numFmtId="43" fontId="3" fillId="0" borderId="15" xfId="1" applyFont="1" applyBorder="1" applyProtection="1"/>
    <xf numFmtId="43" fontId="3" fillId="0" borderId="16" xfId="0" applyNumberFormat="1" applyFont="1" applyBorder="1" applyProtection="1"/>
    <xf numFmtId="43" fontId="5" fillId="0" borderId="6" xfId="0" applyNumberFormat="1" applyFont="1" applyBorder="1" applyProtection="1">
      <protection locked="0"/>
    </xf>
    <xf numFmtId="43" fontId="5" fillId="0" borderId="6" xfId="0" applyNumberFormat="1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5" fontId="3" fillId="0" borderId="1" xfId="0" applyNumberFormat="1" applyFont="1" applyBorder="1" applyProtection="1">
      <protection locked="0"/>
    </xf>
    <xf numFmtId="43" fontId="3" fillId="0" borderId="1" xfId="0" applyNumberFormat="1" applyFont="1" applyBorder="1" applyAlignment="1" applyProtection="1">
      <alignment vertical="center"/>
    </xf>
    <xf numFmtId="15" fontId="3" fillId="0" borderId="8" xfId="0" applyNumberFormat="1" applyFont="1" applyBorder="1" applyProtection="1"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43" fontId="3" fillId="0" borderId="8" xfId="1" applyFont="1" applyBorder="1" applyAlignment="1" applyProtection="1">
      <alignment vertical="center"/>
    </xf>
    <xf numFmtId="43" fontId="3" fillId="0" borderId="8" xfId="0" applyNumberFormat="1" applyFont="1" applyBorder="1" applyAlignment="1" applyProtection="1">
      <alignment vertical="center"/>
    </xf>
    <xf numFmtId="0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Protection="1"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43" fontId="3" fillId="0" borderId="0" xfId="1" applyFont="1" applyAlignment="1" applyProtection="1">
      <alignment vertical="center"/>
      <protection locked="0"/>
    </xf>
    <xf numFmtId="43" fontId="3" fillId="0" borderId="1" xfId="1" applyFont="1" applyBorder="1" applyAlignment="1" applyProtection="1">
      <alignment vertical="center"/>
    </xf>
    <xf numFmtId="43" fontId="3" fillId="0" borderId="0" xfId="0" applyNumberFormat="1" applyFont="1" applyAlignment="1" applyProtection="1">
      <alignment vertical="center"/>
      <protection locked="0"/>
    </xf>
    <xf numFmtId="43" fontId="5" fillId="0" borderId="0" xfId="1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43" fontId="2" fillId="2" borderId="18" xfId="1" applyFont="1" applyFill="1" applyBorder="1" applyAlignment="1" applyProtection="1">
      <alignment horizontal="center" vertical="center" wrapText="1"/>
      <protection locked="0"/>
    </xf>
    <xf numFmtId="43" fontId="2" fillId="2" borderId="19" xfId="2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3" fontId="5" fillId="0" borderId="0" xfId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5" fontId="3" fillId="0" borderId="1" xfId="0" applyNumberFormat="1" applyFont="1" applyBorder="1" applyAlignment="1" applyProtection="1">
      <alignment horizontal="center" vertical="center"/>
      <protection locked="0"/>
    </xf>
    <xf numFmtId="43" fontId="5" fillId="0" borderId="0" xfId="1" applyFont="1" applyAlignment="1" applyProtection="1">
      <alignment horizontal="center" vertical="center"/>
      <protection locked="0"/>
    </xf>
    <xf numFmtId="43" fontId="3" fillId="0" borderId="1" xfId="1" applyFont="1" applyFill="1" applyBorder="1" applyAlignment="1" applyProtection="1">
      <alignment vertical="center"/>
    </xf>
    <xf numFmtId="1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vertical="center" wrapText="1"/>
    </xf>
    <xf numFmtId="43" fontId="3" fillId="0" borderId="1" xfId="1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5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NumberFormat="1" applyFont="1" applyBorder="1" applyAlignment="1" applyProtection="1">
      <alignment vertical="center"/>
      <protection locked="0"/>
    </xf>
    <xf numFmtId="0" fontId="3" fillId="0" borderId="1" xfId="1" applyNumberFormat="1" applyFont="1" applyBorder="1" applyAlignment="1" applyProtection="1">
      <alignment vertical="center"/>
    </xf>
    <xf numFmtId="43" fontId="5" fillId="0" borderId="22" xfId="1" applyFont="1" applyBorder="1" applyAlignment="1" applyProtection="1">
      <alignment vertical="center"/>
    </xf>
    <xf numFmtId="0" fontId="5" fillId="0" borderId="0" xfId="1" applyNumberFormat="1" applyFont="1" applyAlignment="1" applyProtection="1">
      <alignment vertical="center"/>
    </xf>
    <xf numFmtId="43" fontId="5" fillId="0" borderId="0" xfId="1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  <protection locked="0"/>
    </xf>
    <xf numFmtId="15" fontId="3" fillId="0" borderId="12" xfId="0" applyNumberFormat="1" applyFont="1" applyBorder="1" applyAlignment="1" applyProtection="1">
      <alignment vertical="center"/>
      <protection locked="0"/>
    </xf>
    <xf numFmtId="43" fontId="3" fillId="0" borderId="13" xfId="0" applyNumberFormat="1" applyFont="1" applyBorder="1" applyAlignment="1" applyProtection="1">
      <alignment vertical="center"/>
    </xf>
    <xf numFmtId="43" fontId="3" fillId="0" borderId="16" xfId="0" applyNumberFormat="1" applyFont="1" applyBorder="1" applyAlignment="1" applyProtection="1">
      <alignment vertical="center"/>
    </xf>
    <xf numFmtId="15" fontId="3" fillId="0" borderId="20" xfId="0" applyNumberFormat="1" applyFont="1" applyBorder="1" applyAlignment="1" applyProtection="1">
      <alignment vertical="center"/>
      <protection locked="0"/>
    </xf>
    <xf numFmtId="15" fontId="3" fillId="0" borderId="8" xfId="0" applyNumberFormat="1" applyFont="1" applyBorder="1" applyAlignment="1" applyProtection="1">
      <alignment vertical="center"/>
      <protection locked="0"/>
    </xf>
    <xf numFmtId="0" fontId="3" fillId="0" borderId="8" xfId="1" applyNumberFormat="1" applyFont="1" applyBorder="1" applyAlignment="1" applyProtection="1">
      <alignment vertical="center"/>
    </xf>
    <xf numFmtId="43" fontId="5" fillId="0" borderId="3" xfId="1" applyFont="1" applyBorder="1" applyAlignment="1" applyProtection="1">
      <alignment horizontal="center" vertical="center"/>
      <protection locked="0"/>
    </xf>
    <xf numFmtId="43" fontId="5" fillId="0" borderId="4" xfId="1" applyFont="1" applyBorder="1" applyAlignment="1" applyProtection="1">
      <alignment horizontal="center" vertical="center"/>
      <protection locked="0"/>
    </xf>
    <xf numFmtId="43" fontId="5" fillId="0" borderId="5" xfId="1" applyFont="1" applyBorder="1" applyAlignment="1" applyProtection="1">
      <alignment horizontal="center" vertical="center"/>
      <protection locked="0"/>
    </xf>
  </cellXfs>
  <cellStyles count="6">
    <cellStyle name="IsSelectedStyle" xfId="4"/>
    <cellStyle name="IsSelectedStyle 2" xfId="5"/>
    <cellStyle name="Millares" xfId="1" builtinId="3"/>
    <cellStyle name="Millares 2" xfId="2"/>
    <cellStyle name="Moneda 2" xf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35" formatCode="_(* #,##0.00_);_(* \(#,##0.00\);_(* &quot;-&quot;??_);_(@_)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20" formatCode="dd\-mmm\-yy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164" formatCode="d\-mmm\-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auto="1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 Light"/>
        <scheme val="none"/>
      </font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 Light"/>
        <scheme val="major"/>
      </font>
      <fill>
        <patternFill patternType="solid">
          <fgColor indexed="64"/>
          <bgColor rgb="FF263B7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35" formatCode="_(* #,##0.00_);_(* \(#,##0.00\);_(* &quot;-&quot;??_);_(@_)"/>
      <alignment horizontal="general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164" formatCode="d\-mmm\-yy"/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164" formatCode="d\-mmm\-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164" formatCode="d\-mmm\-yy"/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164" formatCode="d\-mmm\-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auto="1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 Light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 Light"/>
        <scheme val="major"/>
      </font>
      <fill>
        <patternFill patternType="solid">
          <fgColor indexed="64"/>
          <bgColor rgb="FF263B7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0</xdr:rowOff>
    </xdr:from>
    <xdr:to>
      <xdr:col>1</xdr:col>
      <xdr:colOff>209550</xdr:colOff>
      <xdr:row>4</xdr:row>
      <xdr:rowOff>185792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200025"/>
          <a:ext cx="1085849" cy="7858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161925</xdr:rowOff>
    </xdr:from>
    <xdr:to>
      <xdr:col>1</xdr:col>
      <xdr:colOff>749754</xdr:colOff>
      <xdr:row>5</xdr:row>
      <xdr:rowOff>40944</xdr:rowOff>
    </xdr:to>
    <xdr:pic>
      <xdr:nvPicPr>
        <xdr:cNvPr id="3" name="3 Imagen" descr="C:\Users\jose.perez.MSP\Desktop\NUEVA LINEA GRAFICA SALUD PUBLICA\CABECILLAS MINISTERIO DE SALUD NUEVO LOGO\30 HOJA TIMBRADA Dpto Ejecución Presupuestaria DF\TIMBRADO Departamento de Ejecución Presupuestaria-0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200025" y="161925"/>
          <a:ext cx="1768929" cy="87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838200</xdr:colOff>
      <xdr:row>1</xdr:row>
      <xdr:rowOff>142875</xdr:rowOff>
    </xdr:from>
    <xdr:ext cx="1735931" cy="621157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20150" y="342900"/>
          <a:ext cx="1735931" cy="6211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923924</xdr:colOff>
      <xdr:row>5</xdr:row>
      <xdr:rowOff>14342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200025"/>
          <a:ext cx="952499" cy="7858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0</xdr:rowOff>
    </xdr:from>
    <xdr:to>
      <xdr:col>1</xdr:col>
      <xdr:colOff>209550</xdr:colOff>
      <xdr:row>4</xdr:row>
      <xdr:rowOff>185792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23876"/>
          <a:ext cx="1085849" cy="7858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0</xdr:rowOff>
    </xdr:from>
    <xdr:to>
      <xdr:col>0</xdr:col>
      <xdr:colOff>1143000</xdr:colOff>
      <xdr:row>4</xdr:row>
      <xdr:rowOff>185792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200025"/>
          <a:ext cx="1085849" cy="7858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19050</xdr:rowOff>
    </xdr:from>
    <xdr:to>
      <xdr:col>2</xdr:col>
      <xdr:colOff>83004</xdr:colOff>
      <xdr:row>5</xdr:row>
      <xdr:rowOff>98094</xdr:rowOff>
    </xdr:to>
    <xdr:pic>
      <xdr:nvPicPr>
        <xdr:cNvPr id="4" name="3 Imagen" descr="C:\Users\jose.perez.MSP\Desktop\NUEVA LINEA GRAFICA SALUD PUBLICA\CABECILLAS MINISTERIO DE SALUD NUEVO LOGO\30 HOJA TIMBRADA Dpto Ejecución Presupuestaria DF\TIMBRADO Departamento de Ejecución Presupuestaria-0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352425" y="219075"/>
          <a:ext cx="1768929" cy="87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428625</xdr:colOff>
      <xdr:row>2</xdr:row>
      <xdr:rowOff>0</xdr:rowOff>
    </xdr:from>
    <xdr:to>
      <xdr:col>6</xdr:col>
      <xdr:colOff>1116806</xdr:colOff>
      <xdr:row>5</xdr:row>
      <xdr:rowOff>21082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6150" y="400050"/>
          <a:ext cx="1726406" cy="6211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136072</xdr:rowOff>
    </xdr:from>
    <xdr:to>
      <xdr:col>1</xdr:col>
      <xdr:colOff>884464</xdr:colOff>
      <xdr:row>5</xdr:row>
      <xdr:rowOff>1099</xdr:rowOff>
    </xdr:to>
    <xdr:pic>
      <xdr:nvPicPr>
        <xdr:cNvPr id="3" name="3 Imagen" descr="C:\Users\jose.perez.MSP\Desktop\NUEVA LINEA GRAFICA SALUD PUBLICA\CABECILLAS MINISTERIO DE SALUD NUEVO LOGO\30 HOJA TIMBRADA Dpto Ejecución Presupuestaria DF\TIMBRADO Departamento de Ejecución Presupuestaria-0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119062" y="136072"/>
          <a:ext cx="1768929" cy="87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340180</xdr:colOff>
      <xdr:row>2</xdr:row>
      <xdr:rowOff>51026</xdr:rowOff>
    </xdr:from>
    <xdr:to>
      <xdr:col>6</xdr:col>
      <xdr:colOff>714376</xdr:colOff>
      <xdr:row>5</xdr:row>
      <xdr:rowOff>59861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9086" y="459240"/>
          <a:ext cx="1726406" cy="6211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136072</xdr:rowOff>
    </xdr:from>
    <xdr:to>
      <xdr:col>1</xdr:col>
      <xdr:colOff>669131</xdr:colOff>
      <xdr:row>5</xdr:row>
      <xdr:rowOff>36862</xdr:rowOff>
    </xdr:to>
    <xdr:pic>
      <xdr:nvPicPr>
        <xdr:cNvPr id="2" name="3 Imagen" descr="C:\Users\jose.perez.MSP\Desktop\NUEVA LINEA GRAFICA SALUD PUBLICA\CABECILLAS MINISTERIO DE SALUD NUEVO LOGO\30 HOJA TIMBRADA Dpto Ejecución Presupuestaria DF\TIMBRADO Departamento de Ejecución Presupuestaria-0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119062" y="136072"/>
          <a:ext cx="1769269" cy="87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590550</xdr:colOff>
      <xdr:row>1</xdr:row>
      <xdr:rowOff>146276</xdr:rowOff>
    </xdr:from>
    <xdr:to>
      <xdr:col>6</xdr:col>
      <xdr:colOff>976313</xdr:colOff>
      <xdr:row>4</xdr:row>
      <xdr:rowOff>183686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20025" y="346301"/>
          <a:ext cx="1728788" cy="6374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136072</xdr:rowOff>
    </xdr:from>
    <xdr:to>
      <xdr:col>1</xdr:col>
      <xdr:colOff>697706</xdr:colOff>
      <xdr:row>5</xdr:row>
      <xdr:rowOff>36862</xdr:rowOff>
    </xdr:to>
    <xdr:pic>
      <xdr:nvPicPr>
        <xdr:cNvPr id="2" name="3 Imagen" descr="C:\Users\jose.perez.MSP\Desktop\NUEVA LINEA GRAFICA SALUD PUBLICA\CABECILLAS MINISTERIO DE SALUD NUEVO LOGO\30 HOJA TIMBRADA Dpto Ejecución Presupuestaria DF\TIMBRADO Departamento de Ejecución Presupuestaria-0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119062" y="136072"/>
          <a:ext cx="1769269" cy="87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619125</xdr:colOff>
      <xdr:row>1</xdr:row>
      <xdr:rowOff>174851</xdr:rowOff>
    </xdr:from>
    <xdr:to>
      <xdr:col>6</xdr:col>
      <xdr:colOff>1004888</xdr:colOff>
      <xdr:row>5</xdr:row>
      <xdr:rowOff>12236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43850" y="374876"/>
          <a:ext cx="1728788" cy="6374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478" displayName="Tabla478" ref="A8:G15" totalsRowShown="0" headerRowDxfId="9" dataDxfId="8" tableBorderDxfId="7" headerRowCellStyle="Millares" dataCellStyle="Millares">
  <tableColumns count="7">
    <tableColumn id="1" name="FECHA DE ADQUISICIÓN" dataDxfId="6" dataCellStyle="Millares"/>
    <tableColumn id="2" name="FECHA DE REGISTRO" dataDxfId="5" dataCellStyle="Millares"/>
    <tableColumn id="3" name="CÓDIGO DEL PRODUCTO" dataDxfId="4" dataCellStyle="Millares"/>
    <tableColumn id="4" name="DESCRIPCIÓN" dataDxfId="3" dataCellStyle="Millares"/>
    <tableColumn id="18" name="EXISTENCIA" dataDxfId="2" dataCellStyle="Millares"/>
    <tableColumn id="17" name="PRECIO UNITARIO" dataDxfId="1" dataCellStyle="Millares"/>
    <tableColumn id="16" name="MONTO TOTAL" dataDxfId="0" dataCellStyle="Millares">
      <calculatedColumnFormula>Tabla478[[#This Row],[EXISTENCIA]]*Tabla478[[#This Row],[PRECIO UNITARIO]]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47" displayName="Tabla47" ref="A8:G51" totalsRowShown="0" headerRowDxfId="26" dataDxfId="25" tableBorderDxfId="24" headerRowCellStyle="Millares" dataCellStyle="Millares">
  <tableColumns count="7">
    <tableColumn id="1" name="FECHA DE ADQUISICIÓN" dataDxfId="23" totalsRowDxfId="22" dataCellStyle="Millares"/>
    <tableColumn id="2" name="FECHA DE REGISTRO" dataDxfId="21" totalsRowDxfId="20" dataCellStyle="Millares"/>
    <tableColumn id="3" name="CÓDIGO DEL PRODUCTO" dataDxfId="19" totalsRowDxfId="18" dataCellStyle="Millares"/>
    <tableColumn id="4" name="DESCRIPCIÓN" dataDxfId="17" totalsRowDxfId="16" dataCellStyle="Millares"/>
    <tableColumn id="18" name="EXISTENCIA" dataDxfId="15" totalsRowDxfId="14" dataCellStyle="Millares"/>
    <tableColumn id="17" name="PRECIO UNITARIO" dataDxfId="13" totalsRowDxfId="12" dataCellStyle="Millares"/>
    <tableColumn id="16" name="MONTO TOTAL" dataDxfId="11" totalsRowDxfId="10" dataCellStyle="Millares">
      <calculatedColumnFormula>Tabla47[[#This Row],[EXISTENCIA]]*Tabla47[[#This Row],[PRECIO UNITARIO]]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0"/>
  <sheetViews>
    <sheetView showGridLines="0" workbookViewId="0">
      <selection activeCell="H9" sqref="H9"/>
    </sheetView>
  </sheetViews>
  <sheetFormatPr baseColWidth="10" defaultColWidth="11" defaultRowHeight="15.75" x14ac:dyDescent="0.25"/>
  <cols>
    <col min="1" max="1" width="14" style="1" customWidth="1"/>
    <col min="2" max="2" width="14.25" style="1" customWidth="1"/>
    <col min="3" max="3" width="14.375" style="1" customWidth="1"/>
    <col min="4" max="4" width="11.375" style="1" customWidth="1"/>
    <col min="5" max="7" width="13.625" style="1" customWidth="1"/>
    <col min="8" max="9" width="13.625" style="2" customWidth="1"/>
    <col min="10" max="10" width="13.625" style="1" customWidth="1"/>
    <col min="11" max="12" width="13.625" style="2" customWidth="1"/>
    <col min="13" max="13" width="13.625" style="1" customWidth="1"/>
    <col min="14" max="14" width="13.625" style="2" customWidth="1"/>
    <col min="15" max="15" width="16.25" style="1" customWidth="1"/>
    <col min="16" max="16384" width="11" style="1"/>
  </cols>
  <sheetData>
    <row r="3" spans="1:17" s="3" customFormat="1" x14ac:dyDescent="0.25">
      <c r="A3" s="85" t="s">
        <v>14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7" s="3" customFormat="1" x14ac:dyDescent="0.25">
      <c r="A4" s="85" t="s">
        <v>13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7" s="3" customFormat="1" x14ac:dyDescent="0.25">
      <c r="A5" s="85" t="s">
        <v>15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7" ht="16.5" thickBot="1" x14ac:dyDescent="0.3"/>
    <row r="7" spans="1:17" ht="16.5" thickBot="1" x14ac:dyDescent="0.3">
      <c r="G7" s="86" t="s">
        <v>6</v>
      </c>
      <c r="H7" s="87"/>
      <c r="I7" s="88"/>
      <c r="J7" s="86" t="s">
        <v>11</v>
      </c>
      <c r="K7" s="87"/>
      <c r="L7" s="88"/>
      <c r="M7" s="86" t="s">
        <v>4</v>
      </c>
      <c r="N7" s="87"/>
      <c r="O7" s="88"/>
    </row>
    <row r="8" spans="1:17" ht="47.25" x14ac:dyDescent="0.25">
      <c r="A8" s="4" t="s">
        <v>0</v>
      </c>
      <c r="B8" s="4" t="s">
        <v>2</v>
      </c>
      <c r="C8" s="4" t="s">
        <v>1</v>
      </c>
      <c r="D8" s="5" t="s">
        <v>8</v>
      </c>
      <c r="E8" s="5" t="s">
        <v>9</v>
      </c>
      <c r="F8" s="6" t="s">
        <v>10</v>
      </c>
      <c r="G8" s="7" t="s">
        <v>3</v>
      </c>
      <c r="H8" s="8" t="s">
        <v>7</v>
      </c>
      <c r="I8" s="8" t="s">
        <v>5</v>
      </c>
      <c r="J8" s="7" t="s">
        <v>3</v>
      </c>
      <c r="K8" s="8" t="s">
        <v>7</v>
      </c>
      <c r="L8" s="8" t="s">
        <v>5</v>
      </c>
      <c r="M8" s="7" t="s">
        <v>8</v>
      </c>
      <c r="N8" s="8" t="s">
        <v>12</v>
      </c>
      <c r="O8" s="16" t="s">
        <v>5</v>
      </c>
    </row>
    <row r="9" spans="1:17" x14ac:dyDescent="0.25">
      <c r="A9" s="9"/>
      <c r="B9" s="9"/>
      <c r="C9" s="9"/>
      <c r="D9" s="9"/>
      <c r="E9" s="9"/>
      <c r="F9" s="12">
        <f>+D9*E9</f>
        <v>0</v>
      </c>
      <c r="G9" s="9"/>
      <c r="H9" s="10"/>
      <c r="I9" s="12">
        <f>+G9*H9</f>
        <v>0</v>
      </c>
      <c r="J9" s="9">
        <v>5</v>
      </c>
      <c r="K9" s="10">
        <v>25</v>
      </c>
      <c r="L9" s="12">
        <f>+J9*K9</f>
        <v>125</v>
      </c>
      <c r="M9" s="12">
        <f>+D9+G9-J9</f>
        <v>-5</v>
      </c>
      <c r="N9" s="12">
        <f>IFERROR(+O9/M9,0)</f>
        <v>25</v>
      </c>
      <c r="O9" s="13">
        <f>+F9+I9-L9</f>
        <v>-125</v>
      </c>
    </row>
    <row r="10" spans="1:17" x14ac:dyDescent="0.25">
      <c r="A10" s="9"/>
      <c r="B10" s="9"/>
      <c r="C10" s="9"/>
      <c r="D10" s="9"/>
      <c r="E10" s="9"/>
      <c r="F10" s="12">
        <f t="shared" ref="F10:F49" si="0">+D10*E10</f>
        <v>0</v>
      </c>
      <c r="G10" s="9"/>
      <c r="H10" s="10"/>
      <c r="I10" s="12">
        <f t="shared" ref="I10:I49" si="1">+G10*H10</f>
        <v>0</v>
      </c>
      <c r="J10" s="9"/>
      <c r="K10" s="10">
        <v>5</v>
      </c>
      <c r="L10" s="12">
        <f t="shared" ref="L10:L49" si="2">+J10*K10</f>
        <v>0</v>
      </c>
      <c r="M10" s="12">
        <f t="shared" ref="M10:M49" si="3">+D10+G10-J10</f>
        <v>0</v>
      </c>
      <c r="N10" s="12">
        <f t="shared" ref="N10:N49" si="4">IFERROR(+O10/M10,0)</f>
        <v>0</v>
      </c>
      <c r="O10" s="13">
        <f t="shared" ref="O10:O49" si="5">+F10+I10-L10</f>
        <v>0</v>
      </c>
    </row>
    <row r="11" spans="1:17" x14ac:dyDescent="0.25">
      <c r="A11" s="9"/>
      <c r="B11" s="9"/>
      <c r="C11" s="9"/>
      <c r="D11" s="9"/>
      <c r="E11" s="9"/>
      <c r="F11" s="12">
        <f t="shared" si="0"/>
        <v>0</v>
      </c>
      <c r="G11" s="9"/>
      <c r="H11" s="10"/>
      <c r="I11" s="12">
        <f t="shared" si="1"/>
        <v>0</v>
      </c>
      <c r="J11" s="9"/>
      <c r="K11" s="10"/>
      <c r="L11" s="12">
        <f t="shared" si="2"/>
        <v>0</v>
      </c>
      <c r="M11" s="12">
        <f t="shared" si="3"/>
        <v>0</v>
      </c>
      <c r="N11" s="12">
        <f t="shared" si="4"/>
        <v>0</v>
      </c>
      <c r="O11" s="13">
        <f t="shared" si="5"/>
        <v>0</v>
      </c>
    </row>
    <row r="12" spans="1:17" x14ac:dyDescent="0.25">
      <c r="A12" s="9"/>
      <c r="B12" s="9"/>
      <c r="C12" s="9"/>
      <c r="D12" s="9"/>
      <c r="E12" s="9"/>
      <c r="F12" s="12">
        <f t="shared" si="0"/>
        <v>0</v>
      </c>
      <c r="G12" s="9"/>
      <c r="H12" s="10"/>
      <c r="I12" s="12">
        <f t="shared" si="1"/>
        <v>0</v>
      </c>
      <c r="J12" s="9"/>
      <c r="K12" s="10"/>
      <c r="L12" s="12">
        <f t="shared" si="2"/>
        <v>0</v>
      </c>
      <c r="M12" s="12">
        <f t="shared" si="3"/>
        <v>0</v>
      </c>
      <c r="N12" s="12">
        <f t="shared" si="4"/>
        <v>0</v>
      </c>
      <c r="O12" s="13">
        <f t="shared" si="5"/>
        <v>0</v>
      </c>
      <c r="Q12" s="11"/>
    </row>
    <row r="13" spans="1:17" x14ac:dyDescent="0.25">
      <c r="A13" s="9"/>
      <c r="B13" s="9"/>
      <c r="C13" s="9"/>
      <c r="D13" s="9"/>
      <c r="E13" s="9"/>
      <c r="F13" s="12">
        <f t="shared" si="0"/>
        <v>0</v>
      </c>
      <c r="G13" s="9"/>
      <c r="H13" s="10"/>
      <c r="I13" s="12">
        <f t="shared" si="1"/>
        <v>0</v>
      </c>
      <c r="J13" s="9"/>
      <c r="K13" s="10"/>
      <c r="L13" s="12">
        <f t="shared" si="2"/>
        <v>0</v>
      </c>
      <c r="M13" s="12">
        <f t="shared" si="3"/>
        <v>0</v>
      </c>
      <c r="N13" s="12">
        <f t="shared" si="4"/>
        <v>0</v>
      </c>
      <c r="O13" s="13">
        <f t="shared" si="5"/>
        <v>0</v>
      </c>
    </row>
    <row r="14" spans="1:17" x14ac:dyDescent="0.25">
      <c r="A14" s="9"/>
      <c r="B14" s="9"/>
      <c r="C14" s="9"/>
      <c r="D14" s="9"/>
      <c r="E14" s="9"/>
      <c r="F14" s="12">
        <f t="shared" si="0"/>
        <v>0</v>
      </c>
      <c r="G14" s="9"/>
      <c r="H14" s="10"/>
      <c r="I14" s="12">
        <f t="shared" si="1"/>
        <v>0</v>
      </c>
      <c r="J14" s="9"/>
      <c r="K14" s="10"/>
      <c r="L14" s="12">
        <f t="shared" si="2"/>
        <v>0</v>
      </c>
      <c r="M14" s="12">
        <f t="shared" si="3"/>
        <v>0</v>
      </c>
      <c r="N14" s="12">
        <f>IFERROR(+O14/M14,0)</f>
        <v>0</v>
      </c>
      <c r="O14" s="13">
        <f t="shared" si="5"/>
        <v>0</v>
      </c>
    </row>
    <row r="15" spans="1:17" x14ac:dyDescent="0.25">
      <c r="A15" s="9"/>
      <c r="B15" s="9"/>
      <c r="C15" s="9"/>
      <c r="D15" s="9"/>
      <c r="E15" s="9"/>
      <c r="F15" s="12">
        <f t="shared" si="0"/>
        <v>0</v>
      </c>
      <c r="G15" s="9"/>
      <c r="H15" s="10"/>
      <c r="I15" s="12">
        <f t="shared" si="1"/>
        <v>0</v>
      </c>
      <c r="J15" s="9"/>
      <c r="K15" s="10"/>
      <c r="L15" s="12">
        <f t="shared" si="2"/>
        <v>0</v>
      </c>
      <c r="M15" s="12">
        <f t="shared" si="3"/>
        <v>0</v>
      </c>
      <c r="N15" s="12">
        <f t="shared" si="4"/>
        <v>0</v>
      </c>
      <c r="O15" s="13">
        <f t="shared" si="5"/>
        <v>0</v>
      </c>
    </row>
    <row r="16" spans="1:17" x14ac:dyDescent="0.25">
      <c r="A16" s="9"/>
      <c r="B16" s="9"/>
      <c r="C16" s="9"/>
      <c r="D16" s="9"/>
      <c r="E16" s="9"/>
      <c r="F16" s="12">
        <f t="shared" si="0"/>
        <v>0</v>
      </c>
      <c r="G16" s="9"/>
      <c r="H16" s="10"/>
      <c r="I16" s="12">
        <f t="shared" si="1"/>
        <v>0</v>
      </c>
      <c r="J16" s="9"/>
      <c r="K16" s="10"/>
      <c r="L16" s="12">
        <f t="shared" si="2"/>
        <v>0</v>
      </c>
      <c r="M16" s="12">
        <f t="shared" si="3"/>
        <v>0</v>
      </c>
      <c r="N16" s="12">
        <f t="shared" si="4"/>
        <v>0</v>
      </c>
      <c r="O16" s="13">
        <f t="shared" si="5"/>
        <v>0</v>
      </c>
    </row>
    <row r="17" spans="1:15" x14ac:dyDescent="0.25">
      <c r="A17" s="9"/>
      <c r="B17" s="9"/>
      <c r="C17" s="9"/>
      <c r="D17" s="9"/>
      <c r="E17" s="9"/>
      <c r="F17" s="12">
        <f t="shared" si="0"/>
        <v>0</v>
      </c>
      <c r="G17" s="9"/>
      <c r="H17" s="10"/>
      <c r="I17" s="12">
        <f t="shared" si="1"/>
        <v>0</v>
      </c>
      <c r="J17" s="9"/>
      <c r="K17" s="10"/>
      <c r="L17" s="12">
        <f t="shared" si="2"/>
        <v>0</v>
      </c>
      <c r="M17" s="12">
        <f t="shared" si="3"/>
        <v>0</v>
      </c>
      <c r="N17" s="12">
        <f t="shared" si="4"/>
        <v>0</v>
      </c>
      <c r="O17" s="13">
        <f t="shared" si="5"/>
        <v>0</v>
      </c>
    </row>
    <row r="18" spans="1:15" x14ac:dyDescent="0.25">
      <c r="A18" s="9"/>
      <c r="B18" s="9"/>
      <c r="C18" s="9"/>
      <c r="D18" s="9"/>
      <c r="E18" s="9"/>
      <c r="F18" s="12">
        <f t="shared" si="0"/>
        <v>0</v>
      </c>
      <c r="G18" s="9"/>
      <c r="H18" s="10"/>
      <c r="I18" s="12">
        <f t="shared" si="1"/>
        <v>0</v>
      </c>
      <c r="J18" s="9"/>
      <c r="K18" s="10"/>
      <c r="L18" s="12">
        <f t="shared" si="2"/>
        <v>0</v>
      </c>
      <c r="M18" s="12">
        <f t="shared" si="3"/>
        <v>0</v>
      </c>
      <c r="N18" s="12">
        <f t="shared" si="4"/>
        <v>0</v>
      </c>
      <c r="O18" s="13">
        <f t="shared" si="5"/>
        <v>0</v>
      </c>
    </row>
    <row r="19" spans="1:15" x14ac:dyDescent="0.25">
      <c r="A19" s="9"/>
      <c r="B19" s="9"/>
      <c r="C19" s="9"/>
      <c r="D19" s="9"/>
      <c r="E19" s="9"/>
      <c r="F19" s="12">
        <f t="shared" si="0"/>
        <v>0</v>
      </c>
      <c r="G19" s="9"/>
      <c r="H19" s="10"/>
      <c r="I19" s="12">
        <f t="shared" si="1"/>
        <v>0</v>
      </c>
      <c r="J19" s="9"/>
      <c r="K19" s="10"/>
      <c r="L19" s="12">
        <f t="shared" si="2"/>
        <v>0</v>
      </c>
      <c r="M19" s="12">
        <f t="shared" si="3"/>
        <v>0</v>
      </c>
      <c r="N19" s="12">
        <f t="shared" si="4"/>
        <v>0</v>
      </c>
      <c r="O19" s="13">
        <f t="shared" si="5"/>
        <v>0</v>
      </c>
    </row>
    <row r="20" spans="1:15" x14ac:dyDescent="0.25">
      <c r="A20" s="9"/>
      <c r="B20" s="9"/>
      <c r="C20" s="9"/>
      <c r="D20" s="9"/>
      <c r="E20" s="9"/>
      <c r="F20" s="12">
        <f t="shared" si="0"/>
        <v>0</v>
      </c>
      <c r="G20" s="9"/>
      <c r="H20" s="10"/>
      <c r="I20" s="12">
        <f t="shared" si="1"/>
        <v>0</v>
      </c>
      <c r="J20" s="9"/>
      <c r="K20" s="10"/>
      <c r="L20" s="12">
        <f t="shared" si="2"/>
        <v>0</v>
      </c>
      <c r="M20" s="12">
        <f t="shared" si="3"/>
        <v>0</v>
      </c>
      <c r="N20" s="12">
        <f t="shared" si="4"/>
        <v>0</v>
      </c>
      <c r="O20" s="13">
        <f t="shared" si="5"/>
        <v>0</v>
      </c>
    </row>
    <row r="21" spans="1:15" x14ac:dyDescent="0.25">
      <c r="A21" s="9"/>
      <c r="B21" s="9"/>
      <c r="C21" s="9"/>
      <c r="D21" s="9"/>
      <c r="E21" s="9"/>
      <c r="F21" s="12">
        <f t="shared" si="0"/>
        <v>0</v>
      </c>
      <c r="G21" s="9"/>
      <c r="H21" s="10"/>
      <c r="I21" s="12">
        <f t="shared" si="1"/>
        <v>0</v>
      </c>
      <c r="J21" s="9"/>
      <c r="K21" s="10"/>
      <c r="L21" s="12">
        <f t="shared" si="2"/>
        <v>0</v>
      </c>
      <c r="M21" s="12">
        <f t="shared" si="3"/>
        <v>0</v>
      </c>
      <c r="N21" s="12">
        <f t="shared" si="4"/>
        <v>0</v>
      </c>
      <c r="O21" s="13">
        <f t="shared" si="5"/>
        <v>0</v>
      </c>
    </row>
    <row r="22" spans="1:15" x14ac:dyDescent="0.25">
      <c r="A22" s="9"/>
      <c r="B22" s="9"/>
      <c r="C22" s="9"/>
      <c r="D22" s="9"/>
      <c r="E22" s="9"/>
      <c r="F22" s="12">
        <f t="shared" si="0"/>
        <v>0</v>
      </c>
      <c r="G22" s="9"/>
      <c r="H22" s="10"/>
      <c r="I22" s="12">
        <f t="shared" si="1"/>
        <v>0</v>
      </c>
      <c r="J22" s="9"/>
      <c r="K22" s="10"/>
      <c r="L22" s="12">
        <f t="shared" si="2"/>
        <v>0</v>
      </c>
      <c r="M22" s="12">
        <f t="shared" si="3"/>
        <v>0</v>
      </c>
      <c r="N22" s="12">
        <f t="shared" si="4"/>
        <v>0</v>
      </c>
      <c r="O22" s="13">
        <f t="shared" si="5"/>
        <v>0</v>
      </c>
    </row>
    <row r="23" spans="1:15" x14ac:dyDescent="0.25">
      <c r="A23" s="9"/>
      <c r="B23" s="9"/>
      <c r="C23" s="9"/>
      <c r="D23" s="9"/>
      <c r="E23" s="9"/>
      <c r="F23" s="12">
        <f t="shared" si="0"/>
        <v>0</v>
      </c>
      <c r="G23" s="9"/>
      <c r="H23" s="10"/>
      <c r="I23" s="12">
        <f t="shared" si="1"/>
        <v>0</v>
      </c>
      <c r="J23" s="9"/>
      <c r="K23" s="10"/>
      <c r="L23" s="12">
        <f t="shared" si="2"/>
        <v>0</v>
      </c>
      <c r="M23" s="12">
        <f t="shared" si="3"/>
        <v>0</v>
      </c>
      <c r="N23" s="12">
        <f t="shared" si="4"/>
        <v>0</v>
      </c>
      <c r="O23" s="13">
        <f t="shared" si="5"/>
        <v>0</v>
      </c>
    </row>
    <row r="24" spans="1:15" x14ac:dyDescent="0.25">
      <c r="A24" s="9"/>
      <c r="B24" s="9"/>
      <c r="C24" s="9"/>
      <c r="D24" s="9"/>
      <c r="E24" s="9"/>
      <c r="F24" s="12">
        <f t="shared" si="0"/>
        <v>0</v>
      </c>
      <c r="G24" s="9"/>
      <c r="H24" s="10"/>
      <c r="I24" s="12">
        <f t="shared" si="1"/>
        <v>0</v>
      </c>
      <c r="J24" s="9"/>
      <c r="K24" s="10"/>
      <c r="L24" s="12">
        <f t="shared" si="2"/>
        <v>0</v>
      </c>
      <c r="M24" s="12">
        <f t="shared" si="3"/>
        <v>0</v>
      </c>
      <c r="N24" s="12">
        <f t="shared" si="4"/>
        <v>0</v>
      </c>
      <c r="O24" s="13">
        <f t="shared" si="5"/>
        <v>0</v>
      </c>
    </row>
    <row r="25" spans="1:15" x14ac:dyDescent="0.25">
      <c r="A25" s="9"/>
      <c r="B25" s="9"/>
      <c r="C25" s="9"/>
      <c r="D25" s="9"/>
      <c r="E25" s="9"/>
      <c r="F25" s="12">
        <f t="shared" si="0"/>
        <v>0</v>
      </c>
      <c r="G25" s="9"/>
      <c r="H25" s="10"/>
      <c r="I25" s="12">
        <f t="shared" si="1"/>
        <v>0</v>
      </c>
      <c r="J25" s="9"/>
      <c r="K25" s="10"/>
      <c r="L25" s="12">
        <f t="shared" si="2"/>
        <v>0</v>
      </c>
      <c r="M25" s="12">
        <f t="shared" si="3"/>
        <v>0</v>
      </c>
      <c r="N25" s="12">
        <f t="shared" si="4"/>
        <v>0</v>
      </c>
      <c r="O25" s="13">
        <f t="shared" si="5"/>
        <v>0</v>
      </c>
    </row>
    <row r="26" spans="1:15" x14ac:dyDescent="0.25">
      <c r="A26" s="9"/>
      <c r="B26" s="9"/>
      <c r="C26" s="9"/>
      <c r="D26" s="9"/>
      <c r="E26" s="9"/>
      <c r="F26" s="12">
        <f t="shared" si="0"/>
        <v>0</v>
      </c>
      <c r="G26" s="9"/>
      <c r="H26" s="10"/>
      <c r="I26" s="12">
        <f t="shared" si="1"/>
        <v>0</v>
      </c>
      <c r="J26" s="9"/>
      <c r="K26" s="10"/>
      <c r="L26" s="12">
        <f t="shared" si="2"/>
        <v>0</v>
      </c>
      <c r="M26" s="12">
        <f t="shared" si="3"/>
        <v>0</v>
      </c>
      <c r="N26" s="12">
        <f t="shared" si="4"/>
        <v>0</v>
      </c>
      <c r="O26" s="13">
        <f t="shared" si="5"/>
        <v>0</v>
      </c>
    </row>
    <row r="27" spans="1:15" x14ac:dyDescent="0.25">
      <c r="A27" s="9"/>
      <c r="B27" s="9"/>
      <c r="C27" s="9"/>
      <c r="D27" s="9"/>
      <c r="E27" s="9"/>
      <c r="F27" s="12">
        <f t="shared" si="0"/>
        <v>0</v>
      </c>
      <c r="G27" s="9"/>
      <c r="H27" s="10"/>
      <c r="I27" s="12">
        <f t="shared" si="1"/>
        <v>0</v>
      </c>
      <c r="J27" s="9"/>
      <c r="K27" s="10"/>
      <c r="L27" s="12">
        <f t="shared" si="2"/>
        <v>0</v>
      </c>
      <c r="M27" s="12">
        <f t="shared" si="3"/>
        <v>0</v>
      </c>
      <c r="N27" s="12">
        <f t="shared" si="4"/>
        <v>0</v>
      </c>
      <c r="O27" s="13">
        <f t="shared" si="5"/>
        <v>0</v>
      </c>
    </row>
    <row r="28" spans="1:15" x14ac:dyDescent="0.25">
      <c r="A28" s="9"/>
      <c r="B28" s="9"/>
      <c r="C28" s="9"/>
      <c r="D28" s="9"/>
      <c r="E28" s="9"/>
      <c r="F28" s="12">
        <f t="shared" si="0"/>
        <v>0</v>
      </c>
      <c r="G28" s="9"/>
      <c r="H28" s="10"/>
      <c r="I28" s="12">
        <f t="shared" si="1"/>
        <v>0</v>
      </c>
      <c r="J28" s="9"/>
      <c r="K28" s="10"/>
      <c r="L28" s="12">
        <f t="shared" si="2"/>
        <v>0</v>
      </c>
      <c r="M28" s="12">
        <f t="shared" si="3"/>
        <v>0</v>
      </c>
      <c r="N28" s="12">
        <f t="shared" si="4"/>
        <v>0</v>
      </c>
      <c r="O28" s="13">
        <f t="shared" si="5"/>
        <v>0</v>
      </c>
    </row>
    <row r="29" spans="1:15" x14ac:dyDescent="0.25">
      <c r="A29" s="9"/>
      <c r="B29" s="9"/>
      <c r="C29" s="9"/>
      <c r="D29" s="9"/>
      <c r="E29" s="9"/>
      <c r="F29" s="12">
        <f t="shared" si="0"/>
        <v>0</v>
      </c>
      <c r="G29" s="9"/>
      <c r="H29" s="10"/>
      <c r="I29" s="12">
        <f t="shared" si="1"/>
        <v>0</v>
      </c>
      <c r="J29" s="9"/>
      <c r="K29" s="10"/>
      <c r="L29" s="12">
        <f t="shared" si="2"/>
        <v>0</v>
      </c>
      <c r="M29" s="12">
        <f t="shared" si="3"/>
        <v>0</v>
      </c>
      <c r="N29" s="12">
        <f t="shared" si="4"/>
        <v>0</v>
      </c>
      <c r="O29" s="13">
        <f t="shared" si="5"/>
        <v>0</v>
      </c>
    </row>
    <row r="30" spans="1:15" x14ac:dyDescent="0.25">
      <c r="A30" s="9"/>
      <c r="B30" s="9"/>
      <c r="C30" s="9"/>
      <c r="D30" s="9"/>
      <c r="E30" s="9"/>
      <c r="F30" s="12">
        <f t="shared" si="0"/>
        <v>0</v>
      </c>
      <c r="G30" s="9"/>
      <c r="H30" s="10"/>
      <c r="I30" s="12">
        <f t="shared" si="1"/>
        <v>0</v>
      </c>
      <c r="J30" s="9"/>
      <c r="K30" s="10"/>
      <c r="L30" s="12">
        <f t="shared" si="2"/>
        <v>0</v>
      </c>
      <c r="M30" s="12">
        <f t="shared" si="3"/>
        <v>0</v>
      </c>
      <c r="N30" s="12">
        <f t="shared" si="4"/>
        <v>0</v>
      </c>
      <c r="O30" s="13">
        <f t="shared" si="5"/>
        <v>0</v>
      </c>
    </row>
    <row r="31" spans="1:15" x14ac:dyDescent="0.25">
      <c r="A31" s="9"/>
      <c r="B31" s="9"/>
      <c r="C31" s="9"/>
      <c r="D31" s="9"/>
      <c r="E31" s="9"/>
      <c r="F31" s="12">
        <f t="shared" si="0"/>
        <v>0</v>
      </c>
      <c r="G31" s="9"/>
      <c r="H31" s="10"/>
      <c r="I31" s="12">
        <f t="shared" si="1"/>
        <v>0</v>
      </c>
      <c r="J31" s="9"/>
      <c r="K31" s="10"/>
      <c r="L31" s="12">
        <f t="shared" si="2"/>
        <v>0</v>
      </c>
      <c r="M31" s="12">
        <f t="shared" si="3"/>
        <v>0</v>
      </c>
      <c r="N31" s="12">
        <f t="shared" si="4"/>
        <v>0</v>
      </c>
      <c r="O31" s="13">
        <f t="shared" si="5"/>
        <v>0</v>
      </c>
    </row>
    <row r="32" spans="1:15" x14ac:dyDescent="0.25">
      <c r="A32" s="9"/>
      <c r="B32" s="9"/>
      <c r="C32" s="9"/>
      <c r="D32" s="9"/>
      <c r="E32" s="9"/>
      <c r="F32" s="12">
        <f t="shared" si="0"/>
        <v>0</v>
      </c>
      <c r="G32" s="9"/>
      <c r="H32" s="10"/>
      <c r="I32" s="12">
        <f t="shared" si="1"/>
        <v>0</v>
      </c>
      <c r="J32" s="9"/>
      <c r="K32" s="10"/>
      <c r="L32" s="12">
        <f t="shared" si="2"/>
        <v>0</v>
      </c>
      <c r="M32" s="12">
        <f t="shared" si="3"/>
        <v>0</v>
      </c>
      <c r="N32" s="12">
        <f t="shared" si="4"/>
        <v>0</v>
      </c>
      <c r="O32" s="13">
        <f t="shared" si="5"/>
        <v>0</v>
      </c>
    </row>
    <row r="33" spans="1:15" x14ac:dyDescent="0.25">
      <c r="A33" s="9"/>
      <c r="B33" s="9"/>
      <c r="C33" s="9"/>
      <c r="D33" s="9"/>
      <c r="E33" s="9"/>
      <c r="F33" s="12">
        <f t="shared" si="0"/>
        <v>0</v>
      </c>
      <c r="G33" s="9"/>
      <c r="H33" s="10"/>
      <c r="I33" s="12">
        <f t="shared" si="1"/>
        <v>0</v>
      </c>
      <c r="J33" s="9"/>
      <c r="K33" s="10"/>
      <c r="L33" s="12">
        <f t="shared" si="2"/>
        <v>0</v>
      </c>
      <c r="M33" s="12">
        <f t="shared" si="3"/>
        <v>0</v>
      </c>
      <c r="N33" s="12">
        <f t="shared" si="4"/>
        <v>0</v>
      </c>
      <c r="O33" s="13">
        <f t="shared" si="5"/>
        <v>0</v>
      </c>
    </row>
    <row r="34" spans="1:15" x14ac:dyDescent="0.25">
      <c r="A34" s="9"/>
      <c r="B34" s="9"/>
      <c r="C34" s="9"/>
      <c r="D34" s="9"/>
      <c r="E34" s="9"/>
      <c r="F34" s="12">
        <f t="shared" si="0"/>
        <v>0</v>
      </c>
      <c r="G34" s="9"/>
      <c r="H34" s="10"/>
      <c r="I34" s="12">
        <f t="shared" si="1"/>
        <v>0</v>
      </c>
      <c r="J34" s="9"/>
      <c r="K34" s="10"/>
      <c r="L34" s="12">
        <f t="shared" si="2"/>
        <v>0</v>
      </c>
      <c r="M34" s="12">
        <f t="shared" si="3"/>
        <v>0</v>
      </c>
      <c r="N34" s="12">
        <f t="shared" si="4"/>
        <v>0</v>
      </c>
      <c r="O34" s="13">
        <f t="shared" si="5"/>
        <v>0</v>
      </c>
    </row>
    <row r="35" spans="1:15" x14ac:dyDescent="0.25">
      <c r="A35" s="9"/>
      <c r="B35" s="9"/>
      <c r="C35" s="9"/>
      <c r="D35" s="9"/>
      <c r="E35" s="9"/>
      <c r="F35" s="12">
        <f t="shared" si="0"/>
        <v>0</v>
      </c>
      <c r="G35" s="9"/>
      <c r="H35" s="10"/>
      <c r="I35" s="12">
        <f t="shared" si="1"/>
        <v>0</v>
      </c>
      <c r="J35" s="9"/>
      <c r="K35" s="10"/>
      <c r="L35" s="12">
        <f t="shared" si="2"/>
        <v>0</v>
      </c>
      <c r="M35" s="12">
        <f t="shared" si="3"/>
        <v>0</v>
      </c>
      <c r="N35" s="12">
        <f t="shared" si="4"/>
        <v>0</v>
      </c>
      <c r="O35" s="13">
        <f t="shared" si="5"/>
        <v>0</v>
      </c>
    </row>
    <row r="36" spans="1:15" x14ac:dyDescent="0.25">
      <c r="A36" s="9"/>
      <c r="B36" s="9"/>
      <c r="C36" s="9"/>
      <c r="D36" s="9"/>
      <c r="E36" s="9"/>
      <c r="F36" s="12">
        <f t="shared" si="0"/>
        <v>0</v>
      </c>
      <c r="G36" s="9"/>
      <c r="H36" s="10"/>
      <c r="I36" s="12">
        <f t="shared" si="1"/>
        <v>0</v>
      </c>
      <c r="J36" s="9"/>
      <c r="K36" s="10"/>
      <c r="L36" s="12">
        <f t="shared" si="2"/>
        <v>0</v>
      </c>
      <c r="M36" s="12">
        <f t="shared" si="3"/>
        <v>0</v>
      </c>
      <c r="N36" s="12">
        <f t="shared" si="4"/>
        <v>0</v>
      </c>
      <c r="O36" s="13">
        <f t="shared" si="5"/>
        <v>0</v>
      </c>
    </row>
    <row r="37" spans="1:15" x14ac:dyDescent="0.25">
      <c r="A37" s="9"/>
      <c r="B37" s="9"/>
      <c r="C37" s="9"/>
      <c r="D37" s="9"/>
      <c r="E37" s="9"/>
      <c r="F37" s="12">
        <f t="shared" si="0"/>
        <v>0</v>
      </c>
      <c r="G37" s="9"/>
      <c r="H37" s="10"/>
      <c r="I37" s="12">
        <f t="shared" si="1"/>
        <v>0</v>
      </c>
      <c r="J37" s="9"/>
      <c r="K37" s="10"/>
      <c r="L37" s="12">
        <f t="shared" si="2"/>
        <v>0</v>
      </c>
      <c r="M37" s="12">
        <f t="shared" si="3"/>
        <v>0</v>
      </c>
      <c r="N37" s="12">
        <f t="shared" si="4"/>
        <v>0</v>
      </c>
      <c r="O37" s="13">
        <f t="shared" si="5"/>
        <v>0</v>
      </c>
    </row>
    <row r="38" spans="1:15" x14ac:dyDescent="0.25">
      <c r="A38" s="9"/>
      <c r="B38" s="9"/>
      <c r="C38" s="9"/>
      <c r="D38" s="9"/>
      <c r="E38" s="9"/>
      <c r="F38" s="12">
        <f t="shared" si="0"/>
        <v>0</v>
      </c>
      <c r="G38" s="9"/>
      <c r="H38" s="10"/>
      <c r="I38" s="12">
        <f t="shared" si="1"/>
        <v>0</v>
      </c>
      <c r="J38" s="9"/>
      <c r="K38" s="10"/>
      <c r="L38" s="12">
        <f t="shared" si="2"/>
        <v>0</v>
      </c>
      <c r="M38" s="12">
        <f t="shared" si="3"/>
        <v>0</v>
      </c>
      <c r="N38" s="12">
        <f t="shared" si="4"/>
        <v>0</v>
      </c>
      <c r="O38" s="13">
        <f t="shared" si="5"/>
        <v>0</v>
      </c>
    </row>
    <row r="39" spans="1:15" x14ac:dyDescent="0.25">
      <c r="A39" s="9"/>
      <c r="B39" s="9"/>
      <c r="C39" s="9"/>
      <c r="D39" s="9"/>
      <c r="E39" s="9"/>
      <c r="F39" s="12">
        <f t="shared" si="0"/>
        <v>0</v>
      </c>
      <c r="G39" s="9"/>
      <c r="H39" s="10"/>
      <c r="I39" s="12">
        <f t="shared" si="1"/>
        <v>0</v>
      </c>
      <c r="J39" s="9"/>
      <c r="K39" s="10"/>
      <c r="L39" s="12">
        <f t="shared" si="2"/>
        <v>0</v>
      </c>
      <c r="M39" s="12">
        <f t="shared" si="3"/>
        <v>0</v>
      </c>
      <c r="N39" s="12">
        <f t="shared" si="4"/>
        <v>0</v>
      </c>
      <c r="O39" s="13">
        <f t="shared" si="5"/>
        <v>0</v>
      </c>
    </row>
    <row r="40" spans="1:15" x14ac:dyDescent="0.25">
      <c r="A40" s="9"/>
      <c r="B40" s="9"/>
      <c r="C40" s="9"/>
      <c r="D40" s="9"/>
      <c r="E40" s="9"/>
      <c r="F40" s="12">
        <f t="shared" si="0"/>
        <v>0</v>
      </c>
      <c r="G40" s="9"/>
      <c r="H40" s="10"/>
      <c r="I40" s="12">
        <f t="shared" si="1"/>
        <v>0</v>
      </c>
      <c r="J40" s="9"/>
      <c r="K40" s="10"/>
      <c r="L40" s="12">
        <f t="shared" si="2"/>
        <v>0</v>
      </c>
      <c r="M40" s="12">
        <f t="shared" si="3"/>
        <v>0</v>
      </c>
      <c r="N40" s="12">
        <f t="shared" si="4"/>
        <v>0</v>
      </c>
      <c r="O40" s="13">
        <f t="shared" si="5"/>
        <v>0</v>
      </c>
    </row>
    <row r="41" spans="1:15" x14ac:dyDescent="0.25">
      <c r="A41" s="9"/>
      <c r="B41" s="9"/>
      <c r="C41" s="9"/>
      <c r="D41" s="9"/>
      <c r="E41" s="9"/>
      <c r="F41" s="12">
        <f t="shared" si="0"/>
        <v>0</v>
      </c>
      <c r="G41" s="9"/>
      <c r="H41" s="10"/>
      <c r="I41" s="12">
        <f t="shared" si="1"/>
        <v>0</v>
      </c>
      <c r="J41" s="9"/>
      <c r="K41" s="10"/>
      <c r="L41" s="12">
        <f t="shared" si="2"/>
        <v>0</v>
      </c>
      <c r="M41" s="12">
        <f t="shared" si="3"/>
        <v>0</v>
      </c>
      <c r="N41" s="12">
        <f t="shared" si="4"/>
        <v>0</v>
      </c>
      <c r="O41" s="13">
        <f t="shared" si="5"/>
        <v>0</v>
      </c>
    </row>
    <row r="42" spans="1:15" x14ac:dyDescent="0.25">
      <c r="A42" s="9"/>
      <c r="B42" s="9"/>
      <c r="C42" s="9"/>
      <c r="D42" s="9"/>
      <c r="E42" s="9"/>
      <c r="F42" s="12">
        <f t="shared" si="0"/>
        <v>0</v>
      </c>
      <c r="G42" s="9"/>
      <c r="H42" s="10"/>
      <c r="I42" s="12">
        <f t="shared" si="1"/>
        <v>0</v>
      </c>
      <c r="J42" s="9"/>
      <c r="K42" s="10"/>
      <c r="L42" s="12">
        <f t="shared" si="2"/>
        <v>0</v>
      </c>
      <c r="M42" s="12">
        <f t="shared" si="3"/>
        <v>0</v>
      </c>
      <c r="N42" s="12">
        <f t="shared" si="4"/>
        <v>0</v>
      </c>
      <c r="O42" s="13">
        <f t="shared" si="5"/>
        <v>0</v>
      </c>
    </row>
    <row r="43" spans="1:15" x14ac:dyDescent="0.25">
      <c r="A43" s="9"/>
      <c r="B43" s="9"/>
      <c r="C43" s="9"/>
      <c r="D43" s="9"/>
      <c r="E43" s="9"/>
      <c r="F43" s="12">
        <f t="shared" si="0"/>
        <v>0</v>
      </c>
      <c r="G43" s="9"/>
      <c r="H43" s="10"/>
      <c r="I43" s="12">
        <f t="shared" si="1"/>
        <v>0</v>
      </c>
      <c r="J43" s="9"/>
      <c r="K43" s="10"/>
      <c r="L43" s="12">
        <f t="shared" si="2"/>
        <v>0</v>
      </c>
      <c r="M43" s="12">
        <f t="shared" si="3"/>
        <v>0</v>
      </c>
      <c r="N43" s="12">
        <f t="shared" si="4"/>
        <v>0</v>
      </c>
      <c r="O43" s="13">
        <f t="shared" si="5"/>
        <v>0</v>
      </c>
    </row>
    <row r="44" spans="1:15" x14ac:dyDescent="0.25">
      <c r="A44" s="9"/>
      <c r="B44" s="9"/>
      <c r="C44" s="9"/>
      <c r="D44" s="9"/>
      <c r="E44" s="9"/>
      <c r="F44" s="12">
        <f t="shared" si="0"/>
        <v>0</v>
      </c>
      <c r="G44" s="9"/>
      <c r="H44" s="10"/>
      <c r="I44" s="12">
        <f t="shared" si="1"/>
        <v>0</v>
      </c>
      <c r="J44" s="9"/>
      <c r="K44" s="10"/>
      <c r="L44" s="12">
        <f t="shared" si="2"/>
        <v>0</v>
      </c>
      <c r="M44" s="12">
        <f t="shared" si="3"/>
        <v>0</v>
      </c>
      <c r="N44" s="12">
        <f t="shared" si="4"/>
        <v>0</v>
      </c>
      <c r="O44" s="13">
        <f t="shared" si="5"/>
        <v>0</v>
      </c>
    </row>
    <row r="45" spans="1:15" x14ac:dyDescent="0.25">
      <c r="A45" s="9"/>
      <c r="B45" s="9"/>
      <c r="C45" s="9"/>
      <c r="D45" s="9"/>
      <c r="E45" s="9"/>
      <c r="F45" s="12">
        <f t="shared" si="0"/>
        <v>0</v>
      </c>
      <c r="G45" s="9"/>
      <c r="H45" s="10"/>
      <c r="I45" s="12">
        <f t="shared" si="1"/>
        <v>0</v>
      </c>
      <c r="J45" s="9"/>
      <c r="K45" s="10"/>
      <c r="L45" s="12">
        <f t="shared" si="2"/>
        <v>0</v>
      </c>
      <c r="M45" s="12">
        <f t="shared" si="3"/>
        <v>0</v>
      </c>
      <c r="N45" s="12">
        <f t="shared" si="4"/>
        <v>0</v>
      </c>
      <c r="O45" s="13">
        <f t="shared" si="5"/>
        <v>0</v>
      </c>
    </row>
    <row r="46" spans="1:15" x14ac:dyDescent="0.25">
      <c r="A46" s="9"/>
      <c r="B46" s="9"/>
      <c r="C46" s="9"/>
      <c r="D46" s="9"/>
      <c r="E46" s="9"/>
      <c r="F46" s="12">
        <f t="shared" si="0"/>
        <v>0</v>
      </c>
      <c r="G46" s="9"/>
      <c r="H46" s="10"/>
      <c r="I46" s="12">
        <f t="shared" si="1"/>
        <v>0</v>
      </c>
      <c r="J46" s="9"/>
      <c r="K46" s="10"/>
      <c r="L46" s="12">
        <f t="shared" si="2"/>
        <v>0</v>
      </c>
      <c r="M46" s="12">
        <f t="shared" si="3"/>
        <v>0</v>
      </c>
      <c r="N46" s="12">
        <f t="shared" si="4"/>
        <v>0</v>
      </c>
      <c r="O46" s="13">
        <f t="shared" si="5"/>
        <v>0</v>
      </c>
    </row>
    <row r="47" spans="1:15" x14ac:dyDescent="0.25">
      <c r="A47" s="9"/>
      <c r="B47" s="9"/>
      <c r="C47" s="9"/>
      <c r="D47" s="9"/>
      <c r="E47" s="9"/>
      <c r="F47" s="12">
        <f t="shared" si="0"/>
        <v>0</v>
      </c>
      <c r="G47" s="9"/>
      <c r="H47" s="10"/>
      <c r="I47" s="12">
        <f t="shared" si="1"/>
        <v>0</v>
      </c>
      <c r="J47" s="9"/>
      <c r="K47" s="10"/>
      <c r="L47" s="12">
        <f t="shared" si="2"/>
        <v>0</v>
      </c>
      <c r="M47" s="12">
        <f t="shared" si="3"/>
        <v>0</v>
      </c>
      <c r="N47" s="12">
        <f t="shared" si="4"/>
        <v>0</v>
      </c>
      <c r="O47" s="13">
        <f t="shared" si="5"/>
        <v>0</v>
      </c>
    </row>
    <row r="48" spans="1:15" x14ac:dyDescent="0.25">
      <c r="A48" s="9"/>
      <c r="B48" s="9"/>
      <c r="C48" s="9"/>
      <c r="D48" s="9"/>
      <c r="E48" s="9"/>
      <c r="F48" s="12">
        <f t="shared" si="0"/>
        <v>0</v>
      </c>
      <c r="G48" s="9"/>
      <c r="H48" s="10"/>
      <c r="I48" s="12">
        <f t="shared" si="1"/>
        <v>0</v>
      </c>
      <c r="J48" s="9"/>
      <c r="K48" s="10"/>
      <c r="L48" s="12">
        <f t="shared" si="2"/>
        <v>0</v>
      </c>
      <c r="M48" s="12">
        <f t="shared" si="3"/>
        <v>0</v>
      </c>
      <c r="N48" s="12">
        <f t="shared" si="4"/>
        <v>0</v>
      </c>
      <c r="O48" s="13">
        <f t="shared" si="5"/>
        <v>0</v>
      </c>
    </row>
    <row r="49" spans="1:15" x14ac:dyDescent="0.25">
      <c r="A49" s="9"/>
      <c r="B49" s="9"/>
      <c r="C49" s="9"/>
      <c r="D49" s="9"/>
      <c r="E49" s="9"/>
      <c r="F49" s="12">
        <f t="shared" si="0"/>
        <v>0</v>
      </c>
      <c r="G49" s="9"/>
      <c r="H49" s="10"/>
      <c r="I49" s="12">
        <f t="shared" si="1"/>
        <v>0</v>
      </c>
      <c r="J49" s="9"/>
      <c r="K49" s="10"/>
      <c r="L49" s="12">
        <f t="shared" si="2"/>
        <v>0</v>
      </c>
      <c r="M49" s="12">
        <f t="shared" si="3"/>
        <v>0</v>
      </c>
      <c r="N49" s="12">
        <f t="shared" si="4"/>
        <v>0</v>
      </c>
      <c r="O49" s="13">
        <f t="shared" si="5"/>
        <v>0</v>
      </c>
    </row>
    <row r="50" spans="1:15" s="15" customFormat="1" x14ac:dyDescent="0.25">
      <c r="F50" s="14">
        <f>SUM(F9:F49)</f>
        <v>0</v>
      </c>
      <c r="I50" s="14">
        <f>SUM(I9:I49)</f>
        <v>0</v>
      </c>
      <c r="L50" s="14">
        <f>SUM(L9:L49)</f>
        <v>125</v>
      </c>
      <c r="M50" s="14"/>
      <c r="N50" s="14"/>
      <c r="O50" s="14">
        <f>SUM(O9:O49)</f>
        <v>-125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3:O3"/>
    <mergeCell ref="A4:O4"/>
    <mergeCell ref="A5:O5"/>
    <mergeCell ref="G7:I7"/>
    <mergeCell ref="J7:L7"/>
    <mergeCell ref="M7:O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74"/>
  <sheetViews>
    <sheetView showGridLines="0" topLeftCell="A67" workbookViewId="0">
      <selection activeCell="A3" sqref="A3:G3"/>
    </sheetView>
  </sheetViews>
  <sheetFormatPr baseColWidth="10" defaultColWidth="11" defaultRowHeight="15.75" x14ac:dyDescent="0.25"/>
  <cols>
    <col min="1" max="2" width="16.25" style="18" customWidth="1"/>
    <col min="3" max="3" width="20.875" style="18" customWidth="1"/>
    <col min="4" max="4" width="34.875" style="18" customWidth="1"/>
    <col min="5" max="5" width="16.5" style="60" customWidth="1"/>
    <col min="6" max="6" width="22" style="18" customWidth="1"/>
    <col min="7" max="7" width="16.25" style="18" customWidth="1"/>
    <col min="8" max="16384" width="11" style="18"/>
  </cols>
  <sheetData>
    <row r="3" spans="1:7" s="17" customFormat="1" x14ac:dyDescent="0.25">
      <c r="A3" s="95" t="s">
        <v>138</v>
      </c>
      <c r="B3" s="95"/>
      <c r="C3" s="95"/>
      <c r="D3" s="95"/>
      <c r="E3" s="95"/>
      <c r="F3" s="95"/>
      <c r="G3" s="95"/>
    </row>
    <row r="4" spans="1:7" s="17" customFormat="1" x14ac:dyDescent="0.25">
      <c r="A4" s="95" t="s">
        <v>13</v>
      </c>
      <c r="B4" s="95"/>
      <c r="C4" s="95"/>
      <c r="D4" s="95"/>
      <c r="E4" s="95"/>
      <c r="F4" s="95"/>
      <c r="G4" s="95"/>
    </row>
    <row r="5" spans="1:7" s="17" customFormat="1" x14ac:dyDescent="0.25">
      <c r="A5" s="95" t="s">
        <v>140</v>
      </c>
      <c r="B5" s="95"/>
      <c r="C5" s="95"/>
      <c r="D5" s="95"/>
      <c r="E5" s="95"/>
      <c r="F5" s="95"/>
      <c r="G5" s="95"/>
    </row>
    <row r="7" spans="1:7" x14ac:dyDescent="0.25">
      <c r="G7" s="49"/>
    </row>
    <row r="8" spans="1:7" ht="31.5" x14ac:dyDescent="0.25">
      <c r="A8" s="33" t="s">
        <v>0</v>
      </c>
      <c r="B8" s="33" t="s">
        <v>139</v>
      </c>
      <c r="C8" s="33" t="s">
        <v>2</v>
      </c>
      <c r="D8" s="33" t="s">
        <v>1</v>
      </c>
      <c r="E8" s="57" t="s">
        <v>8</v>
      </c>
      <c r="F8" s="33" t="s">
        <v>12</v>
      </c>
      <c r="G8" s="36" t="s">
        <v>5</v>
      </c>
    </row>
    <row r="9" spans="1:7" x14ac:dyDescent="0.25">
      <c r="A9" s="50">
        <v>44715</v>
      </c>
      <c r="B9" s="50">
        <v>44715</v>
      </c>
      <c r="C9" s="30">
        <v>295</v>
      </c>
      <c r="D9" s="20" t="s">
        <v>16</v>
      </c>
      <c r="E9" s="62">
        <v>50</v>
      </c>
      <c r="F9" s="21">
        <v>117.6696</v>
      </c>
      <c r="G9" s="51">
        <f>+E9*F9</f>
        <v>5883.4800000000005</v>
      </c>
    </row>
    <row r="10" spans="1:7" x14ac:dyDescent="0.25">
      <c r="A10" s="50">
        <v>44712</v>
      </c>
      <c r="B10" s="50">
        <v>44712</v>
      </c>
      <c r="C10" s="30">
        <v>295</v>
      </c>
      <c r="D10" s="20" t="s">
        <v>17</v>
      </c>
      <c r="E10" s="62">
        <v>6</v>
      </c>
      <c r="F10" s="21">
        <v>55.46</v>
      </c>
      <c r="G10" s="51">
        <f t="shared" ref="G10:G65" si="0">+E10*F10</f>
        <v>332.76</v>
      </c>
    </row>
    <row r="11" spans="1:7" x14ac:dyDescent="0.25">
      <c r="A11" s="50">
        <v>44715</v>
      </c>
      <c r="B11" s="50">
        <v>44715</v>
      </c>
      <c r="C11" s="30">
        <v>307</v>
      </c>
      <c r="D11" s="20" t="s">
        <v>18</v>
      </c>
      <c r="E11" s="62">
        <v>10</v>
      </c>
      <c r="F11" s="21">
        <v>135.98319999999998</v>
      </c>
      <c r="G11" s="51">
        <f t="shared" si="0"/>
        <v>1359.8319999999999</v>
      </c>
    </row>
    <row r="12" spans="1:7" x14ac:dyDescent="0.25">
      <c r="A12" s="50">
        <v>44715</v>
      </c>
      <c r="B12" s="50">
        <v>44715</v>
      </c>
      <c r="C12" s="30">
        <v>309</v>
      </c>
      <c r="D12" s="20" t="s">
        <v>19</v>
      </c>
      <c r="E12" s="62">
        <v>70</v>
      </c>
      <c r="F12" s="21">
        <v>103.7574</v>
      </c>
      <c r="G12" s="51">
        <f t="shared" si="0"/>
        <v>7263.018</v>
      </c>
    </row>
    <row r="13" spans="1:7" x14ac:dyDescent="0.25">
      <c r="A13" s="50">
        <v>44715</v>
      </c>
      <c r="B13" s="50">
        <v>44715</v>
      </c>
      <c r="C13" s="30">
        <v>803</v>
      </c>
      <c r="D13" s="20" t="s">
        <v>20</v>
      </c>
      <c r="E13" s="62">
        <v>22</v>
      </c>
      <c r="F13" s="21">
        <v>478.41920000000005</v>
      </c>
      <c r="G13" s="51">
        <f t="shared" si="0"/>
        <v>10525.222400000001</v>
      </c>
    </row>
    <row r="14" spans="1:7" x14ac:dyDescent="0.25">
      <c r="A14" s="50">
        <v>44712</v>
      </c>
      <c r="B14" s="50">
        <v>44712</v>
      </c>
      <c r="C14" s="30">
        <v>409</v>
      </c>
      <c r="D14" s="20" t="s">
        <v>21</v>
      </c>
      <c r="E14" s="62">
        <v>13</v>
      </c>
      <c r="F14" s="21">
        <v>44.840000000000011</v>
      </c>
      <c r="G14" s="51">
        <f t="shared" si="0"/>
        <v>582.92000000000019</v>
      </c>
    </row>
    <row r="15" spans="1:7" x14ac:dyDescent="0.25">
      <c r="A15" s="50">
        <v>44712</v>
      </c>
      <c r="B15" s="50">
        <v>44712</v>
      </c>
      <c r="C15" s="30">
        <v>340</v>
      </c>
      <c r="D15" s="20" t="s">
        <v>22</v>
      </c>
      <c r="E15" s="62">
        <v>53</v>
      </c>
      <c r="F15" s="21">
        <v>392</v>
      </c>
      <c r="G15" s="51">
        <f t="shared" si="0"/>
        <v>20776</v>
      </c>
    </row>
    <row r="16" spans="1:7" x14ac:dyDescent="0.25">
      <c r="A16" s="50">
        <v>44713</v>
      </c>
      <c r="B16" s="50">
        <v>44713</v>
      </c>
      <c r="C16" s="30">
        <v>315</v>
      </c>
      <c r="D16" s="20" t="s">
        <v>23</v>
      </c>
      <c r="E16" s="62">
        <v>65</v>
      </c>
      <c r="F16" s="21">
        <v>205.78019999999998</v>
      </c>
      <c r="G16" s="51">
        <f t="shared" si="0"/>
        <v>13375.712999999998</v>
      </c>
    </row>
    <row r="17" spans="1:7" x14ac:dyDescent="0.25">
      <c r="A17" s="50">
        <v>44712</v>
      </c>
      <c r="B17" s="50">
        <v>44712</v>
      </c>
      <c r="C17" s="30">
        <v>374</v>
      </c>
      <c r="D17" s="20" t="s">
        <v>24</v>
      </c>
      <c r="E17" s="62">
        <v>69</v>
      </c>
      <c r="F17" s="21">
        <v>303.26</v>
      </c>
      <c r="G17" s="51">
        <f t="shared" si="0"/>
        <v>20924.939999999999</v>
      </c>
    </row>
    <row r="18" spans="1:7" x14ac:dyDescent="0.25">
      <c r="A18" s="50">
        <v>44712</v>
      </c>
      <c r="B18" s="50">
        <v>44712</v>
      </c>
      <c r="C18" s="30">
        <v>316</v>
      </c>
      <c r="D18" s="20" t="s">
        <v>25</v>
      </c>
      <c r="E18" s="62">
        <v>6</v>
      </c>
      <c r="F18" s="21">
        <v>1195.3399999999999</v>
      </c>
      <c r="G18" s="51">
        <f t="shared" si="0"/>
        <v>7172.0399999999991</v>
      </c>
    </row>
    <row r="19" spans="1:7" x14ac:dyDescent="0.25">
      <c r="A19" s="50">
        <v>44718</v>
      </c>
      <c r="B19" s="50">
        <v>44718</v>
      </c>
      <c r="C19" s="30" t="s">
        <v>125</v>
      </c>
      <c r="D19" s="20" t="s">
        <v>26</v>
      </c>
      <c r="E19" s="62">
        <v>31</v>
      </c>
      <c r="F19" s="21">
        <v>165.20000000000002</v>
      </c>
      <c r="G19" s="51">
        <f t="shared" si="0"/>
        <v>5121.2000000000007</v>
      </c>
    </row>
    <row r="20" spans="1:7" x14ac:dyDescent="0.25">
      <c r="A20" s="50">
        <v>44712</v>
      </c>
      <c r="B20" s="50">
        <v>44712</v>
      </c>
      <c r="C20" s="30">
        <v>314</v>
      </c>
      <c r="D20" s="20" t="s">
        <v>27</v>
      </c>
      <c r="E20" s="62">
        <v>8</v>
      </c>
      <c r="F20" s="21">
        <v>796.5</v>
      </c>
      <c r="G20" s="51">
        <f t="shared" si="0"/>
        <v>6372</v>
      </c>
    </row>
    <row r="21" spans="1:7" x14ac:dyDescent="0.25">
      <c r="A21" s="50">
        <v>44715</v>
      </c>
      <c r="B21" s="50">
        <v>44715</v>
      </c>
      <c r="C21" s="30">
        <v>318</v>
      </c>
      <c r="D21" s="20" t="s">
        <v>28</v>
      </c>
      <c r="E21" s="62">
        <v>46</v>
      </c>
      <c r="F21" s="21">
        <v>143.96</v>
      </c>
      <c r="G21" s="51">
        <f t="shared" si="0"/>
        <v>6622.1600000000008</v>
      </c>
    </row>
    <row r="22" spans="1:7" x14ac:dyDescent="0.25">
      <c r="A22" s="50">
        <v>44715</v>
      </c>
      <c r="B22" s="50">
        <v>44715</v>
      </c>
      <c r="C22" s="30">
        <v>303</v>
      </c>
      <c r="D22" s="20" t="s">
        <v>29</v>
      </c>
      <c r="E22" s="62">
        <v>13</v>
      </c>
      <c r="F22" s="21">
        <v>49.559999999999995</v>
      </c>
      <c r="G22" s="51">
        <f t="shared" si="0"/>
        <v>644.28</v>
      </c>
    </row>
    <row r="23" spans="1:7" x14ac:dyDescent="0.25">
      <c r="A23" s="50">
        <v>44718</v>
      </c>
      <c r="B23" s="50">
        <v>44718</v>
      </c>
      <c r="C23" s="30">
        <v>304</v>
      </c>
      <c r="D23" s="20" t="s">
        <v>30</v>
      </c>
      <c r="E23" s="62">
        <v>4</v>
      </c>
      <c r="F23" s="21">
        <v>383.5</v>
      </c>
      <c r="G23" s="51">
        <f t="shared" si="0"/>
        <v>1534</v>
      </c>
    </row>
    <row r="24" spans="1:7" x14ac:dyDescent="0.25">
      <c r="A24" s="50">
        <v>44715</v>
      </c>
      <c r="B24" s="50">
        <v>44715</v>
      </c>
      <c r="C24" s="30" t="s">
        <v>126</v>
      </c>
      <c r="D24" s="20" t="s">
        <v>31</v>
      </c>
      <c r="E24" s="62">
        <v>6</v>
      </c>
      <c r="F24" s="21">
        <v>243.61099999999999</v>
      </c>
      <c r="G24" s="51">
        <f t="shared" si="0"/>
        <v>1461.6659999999999</v>
      </c>
    </row>
    <row r="25" spans="1:7" x14ac:dyDescent="0.25">
      <c r="A25" s="50">
        <v>44712</v>
      </c>
      <c r="B25" s="50">
        <v>44712</v>
      </c>
      <c r="C25" s="30" t="s">
        <v>127</v>
      </c>
      <c r="D25" s="20" t="s">
        <v>32</v>
      </c>
      <c r="E25" s="62">
        <v>19</v>
      </c>
      <c r="F25" s="21">
        <v>398.84</v>
      </c>
      <c r="G25" s="51">
        <f t="shared" si="0"/>
        <v>7577.9599999999991</v>
      </c>
    </row>
    <row r="26" spans="1:7" x14ac:dyDescent="0.25">
      <c r="A26" s="50">
        <v>44712</v>
      </c>
      <c r="B26" s="50">
        <v>44712</v>
      </c>
      <c r="C26" s="30" t="s">
        <v>128</v>
      </c>
      <c r="D26" s="20" t="s">
        <v>32</v>
      </c>
      <c r="E26" s="62">
        <v>20</v>
      </c>
      <c r="F26" s="21">
        <v>558.14</v>
      </c>
      <c r="G26" s="51">
        <f t="shared" si="0"/>
        <v>11162.8</v>
      </c>
    </row>
    <row r="27" spans="1:7" x14ac:dyDescent="0.25">
      <c r="A27" s="50">
        <v>44715</v>
      </c>
      <c r="B27" s="50">
        <v>44715</v>
      </c>
      <c r="C27" s="30">
        <v>320</v>
      </c>
      <c r="D27" s="20" t="s">
        <v>33</v>
      </c>
      <c r="E27" s="62">
        <v>11</v>
      </c>
      <c r="F27" s="21">
        <v>150.62700000000001</v>
      </c>
      <c r="G27" s="51">
        <f t="shared" si="0"/>
        <v>1656.8970000000002</v>
      </c>
    </row>
    <row r="28" spans="1:7" x14ac:dyDescent="0.25">
      <c r="A28" s="50">
        <v>44715</v>
      </c>
      <c r="B28" s="50">
        <v>44715</v>
      </c>
      <c r="C28" s="30">
        <v>321</v>
      </c>
      <c r="D28" s="20" t="s">
        <v>33</v>
      </c>
      <c r="E28" s="62">
        <v>12</v>
      </c>
      <c r="F28" s="21">
        <v>383.87759999999997</v>
      </c>
      <c r="G28" s="51">
        <f t="shared" si="0"/>
        <v>4606.5311999999994</v>
      </c>
    </row>
    <row r="29" spans="1:7" x14ac:dyDescent="0.25">
      <c r="A29" s="50">
        <v>44715</v>
      </c>
      <c r="B29" s="50">
        <v>44715</v>
      </c>
      <c r="C29" s="30">
        <v>322</v>
      </c>
      <c r="D29" s="20" t="s">
        <v>33</v>
      </c>
      <c r="E29" s="62">
        <v>22</v>
      </c>
      <c r="F29" s="21">
        <v>587.6046</v>
      </c>
      <c r="G29" s="51">
        <f t="shared" si="0"/>
        <v>12927.3012</v>
      </c>
    </row>
    <row r="30" spans="1:7" x14ac:dyDescent="0.25">
      <c r="A30" s="50">
        <v>44715</v>
      </c>
      <c r="B30" s="50">
        <v>44715</v>
      </c>
      <c r="C30" s="30">
        <v>323</v>
      </c>
      <c r="D30" s="20" t="s">
        <v>34</v>
      </c>
      <c r="E30" s="62">
        <v>60</v>
      </c>
      <c r="F30" s="21">
        <v>66.150800000000004</v>
      </c>
      <c r="G30" s="51">
        <f t="shared" si="0"/>
        <v>3969.0480000000002</v>
      </c>
    </row>
    <row r="31" spans="1:7" x14ac:dyDescent="0.25">
      <c r="A31" s="50">
        <v>44715</v>
      </c>
      <c r="B31" s="50">
        <v>44715</v>
      </c>
      <c r="C31" s="30">
        <v>376</v>
      </c>
      <c r="D31" s="20" t="s">
        <v>35</v>
      </c>
      <c r="E31" s="62">
        <v>18</v>
      </c>
      <c r="F31" s="21">
        <v>259.30500000000001</v>
      </c>
      <c r="G31" s="51">
        <f t="shared" si="0"/>
        <v>4667.49</v>
      </c>
    </row>
    <row r="32" spans="1:7" x14ac:dyDescent="0.25">
      <c r="A32" s="50">
        <v>44712</v>
      </c>
      <c r="B32" s="50">
        <v>44712</v>
      </c>
      <c r="C32" s="30">
        <v>330</v>
      </c>
      <c r="D32" s="20" t="s">
        <v>36</v>
      </c>
      <c r="E32" s="62">
        <v>62</v>
      </c>
      <c r="F32" s="21">
        <v>141.6</v>
      </c>
      <c r="G32" s="51">
        <f t="shared" si="0"/>
        <v>8779.1999999999989</v>
      </c>
    </row>
    <row r="33" spans="1:7" x14ac:dyDescent="0.25">
      <c r="A33" s="50">
        <v>44715</v>
      </c>
      <c r="B33" s="50">
        <v>44715</v>
      </c>
      <c r="C33" s="30">
        <v>335</v>
      </c>
      <c r="D33" s="20" t="s">
        <v>37</v>
      </c>
      <c r="E33" s="62">
        <v>51</v>
      </c>
      <c r="F33" s="21">
        <v>296.8526</v>
      </c>
      <c r="G33" s="51">
        <f t="shared" si="0"/>
        <v>15139.482599999999</v>
      </c>
    </row>
    <row r="34" spans="1:7" x14ac:dyDescent="0.25">
      <c r="A34" s="50">
        <v>44718</v>
      </c>
      <c r="B34" s="50">
        <v>44718</v>
      </c>
      <c r="C34" s="30">
        <v>334</v>
      </c>
      <c r="D34" s="20" t="s">
        <v>38</v>
      </c>
      <c r="E34" s="62">
        <v>15</v>
      </c>
      <c r="F34" s="21">
        <v>324.5</v>
      </c>
      <c r="G34" s="51">
        <f t="shared" si="0"/>
        <v>4867.5</v>
      </c>
    </row>
    <row r="35" spans="1:7" x14ac:dyDescent="0.25">
      <c r="A35" s="50">
        <v>44715</v>
      </c>
      <c r="B35" s="50">
        <v>44715</v>
      </c>
      <c r="C35" s="30">
        <v>329</v>
      </c>
      <c r="D35" s="20" t="s">
        <v>39</v>
      </c>
      <c r="E35" s="62">
        <v>9</v>
      </c>
      <c r="F35" s="21">
        <v>244.48419999999999</v>
      </c>
      <c r="G35" s="51">
        <f t="shared" si="0"/>
        <v>2200.3577999999998</v>
      </c>
    </row>
    <row r="36" spans="1:7" x14ac:dyDescent="0.25">
      <c r="A36" s="50">
        <v>44715</v>
      </c>
      <c r="B36" s="50">
        <v>44715</v>
      </c>
      <c r="C36" s="30">
        <v>336</v>
      </c>
      <c r="D36" s="20" t="s">
        <v>40</v>
      </c>
      <c r="E36" s="62">
        <v>15</v>
      </c>
      <c r="F36" s="21">
        <v>196.85940000000002</v>
      </c>
      <c r="G36" s="51">
        <f t="shared" si="0"/>
        <v>2952.8910000000005</v>
      </c>
    </row>
    <row r="37" spans="1:7" x14ac:dyDescent="0.25">
      <c r="A37" s="50">
        <v>44712</v>
      </c>
      <c r="B37" s="50">
        <v>44712</v>
      </c>
      <c r="C37" s="30">
        <v>338</v>
      </c>
      <c r="D37" s="20" t="s">
        <v>41</v>
      </c>
      <c r="E37" s="62">
        <v>10</v>
      </c>
      <c r="F37" s="21">
        <v>239.54</v>
      </c>
      <c r="G37" s="51">
        <f t="shared" si="0"/>
        <v>2395.4</v>
      </c>
    </row>
    <row r="38" spans="1:7" x14ac:dyDescent="0.25">
      <c r="A38" s="50">
        <v>44713</v>
      </c>
      <c r="B38" s="50">
        <v>44713</v>
      </c>
      <c r="C38" s="30">
        <v>290</v>
      </c>
      <c r="D38" s="20" t="s">
        <v>42</v>
      </c>
      <c r="E38" s="62">
        <v>25</v>
      </c>
      <c r="F38" s="21">
        <v>235.94099999999997</v>
      </c>
      <c r="G38" s="51">
        <f t="shared" si="0"/>
        <v>5898.5249999999996</v>
      </c>
    </row>
    <row r="39" spans="1:7" x14ac:dyDescent="0.25">
      <c r="A39" s="50">
        <v>44718</v>
      </c>
      <c r="B39" s="50">
        <v>44718</v>
      </c>
      <c r="C39" s="30">
        <v>341</v>
      </c>
      <c r="D39" s="20" t="s">
        <v>43</v>
      </c>
      <c r="E39" s="62">
        <v>0</v>
      </c>
      <c r="F39" s="21">
        <v>295</v>
      </c>
      <c r="G39" s="51">
        <f t="shared" si="0"/>
        <v>0</v>
      </c>
    </row>
    <row r="40" spans="1:7" x14ac:dyDescent="0.25">
      <c r="A40" s="50">
        <v>44718</v>
      </c>
      <c r="B40" s="50">
        <v>44718</v>
      </c>
      <c r="C40" s="30">
        <v>455</v>
      </c>
      <c r="D40" s="20" t="s">
        <v>44</v>
      </c>
      <c r="E40" s="62">
        <v>40</v>
      </c>
      <c r="F40" s="21">
        <v>177</v>
      </c>
      <c r="G40" s="51">
        <f t="shared" si="0"/>
        <v>7080</v>
      </c>
    </row>
    <row r="41" spans="1:7" x14ac:dyDescent="0.25">
      <c r="A41" s="50">
        <v>44715</v>
      </c>
      <c r="B41" s="50">
        <v>44715</v>
      </c>
      <c r="C41" s="30">
        <v>348</v>
      </c>
      <c r="D41" s="20" t="s">
        <v>45</v>
      </c>
      <c r="E41" s="62">
        <v>72</v>
      </c>
      <c r="F41" s="21">
        <v>876.15</v>
      </c>
      <c r="G41" s="51">
        <f t="shared" si="0"/>
        <v>63082.799999999996</v>
      </c>
    </row>
    <row r="42" spans="1:7" x14ac:dyDescent="0.25">
      <c r="A42" s="50">
        <v>44715</v>
      </c>
      <c r="B42" s="50">
        <v>44715</v>
      </c>
      <c r="C42" s="30">
        <v>347</v>
      </c>
      <c r="D42" s="20" t="s">
        <v>46</v>
      </c>
      <c r="E42" s="62">
        <v>10</v>
      </c>
      <c r="F42" s="21">
        <v>291.45999999999998</v>
      </c>
      <c r="G42" s="51">
        <f t="shared" si="0"/>
        <v>2914.6</v>
      </c>
    </row>
    <row r="43" spans="1:7" x14ac:dyDescent="0.25">
      <c r="A43" s="50">
        <v>44718</v>
      </c>
      <c r="B43" s="50">
        <v>44718</v>
      </c>
      <c r="C43" s="30">
        <v>417</v>
      </c>
      <c r="D43" s="20" t="s">
        <v>47</v>
      </c>
      <c r="E43" s="62">
        <v>10</v>
      </c>
      <c r="F43" s="21">
        <v>1445.5</v>
      </c>
      <c r="G43" s="51">
        <f t="shared" si="0"/>
        <v>14455</v>
      </c>
    </row>
    <row r="44" spans="1:7" x14ac:dyDescent="0.25">
      <c r="A44" s="50">
        <v>44715</v>
      </c>
      <c r="B44" s="50">
        <v>44715</v>
      </c>
      <c r="C44" s="30">
        <v>349</v>
      </c>
      <c r="D44" s="20" t="s">
        <v>48</v>
      </c>
      <c r="E44" s="62">
        <v>29</v>
      </c>
      <c r="F44" s="21">
        <v>756.38</v>
      </c>
      <c r="G44" s="51">
        <f t="shared" si="0"/>
        <v>21935.02</v>
      </c>
    </row>
    <row r="45" spans="1:7" x14ac:dyDescent="0.25">
      <c r="A45" s="50">
        <v>44715</v>
      </c>
      <c r="B45" s="50">
        <v>44715</v>
      </c>
      <c r="C45" s="30">
        <v>420</v>
      </c>
      <c r="D45" s="20" t="s">
        <v>49</v>
      </c>
      <c r="E45" s="62">
        <v>3</v>
      </c>
      <c r="F45" s="21">
        <v>125.67</v>
      </c>
      <c r="G45" s="51">
        <f t="shared" si="0"/>
        <v>377.01</v>
      </c>
    </row>
    <row r="46" spans="1:7" x14ac:dyDescent="0.25">
      <c r="A46" s="50">
        <v>44715</v>
      </c>
      <c r="B46" s="50">
        <v>44715</v>
      </c>
      <c r="C46" s="30" t="s">
        <v>129</v>
      </c>
      <c r="D46" s="20" t="s">
        <v>50</v>
      </c>
      <c r="E46" s="62">
        <v>17</v>
      </c>
      <c r="F46" s="21">
        <v>84.688599999999994</v>
      </c>
      <c r="G46" s="51">
        <f t="shared" si="0"/>
        <v>1439.7061999999999</v>
      </c>
    </row>
    <row r="47" spans="1:7" x14ac:dyDescent="0.25">
      <c r="A47" s="50">
        <v>44713</v>
      </c>
      <c r="B47" s="50">
        <v>44713</v>
      </c>
      <c r="C47" s="30">
        <v>353</v>
      </c>
      <c r="D47" s="20" t="s">
        <v>51</v>
      </c>
      <c r="E47" s="62">
        <v>14</v>
      </c>
      <c r="F47" s="21">
        <v>265.5</v>
      </c>
      <c r="G47" s="51">
        <f t="shared" si="0"/>
        <v>3717</v>
      </c>
    </row>
    <row r="48" spans="1:7" x14ac:dyDescent="0.25">
      <c r="A48" s="50">
        <v>44715</v>
      </c>
      <c r="B48" s="50">
        <v>44715</v>
      </c>
      <c r="C48" s="30" t="s">
        <v>130</v>
      </c>
      <c r="D48" s="20" t="s">
        <v>52</v>
      </c>
      <c r="E48" s="62">
        <v>12</v>
      </c>
      <c r="F48" s="21">
        <v>318.60000000000002</v>
      </c>
      <c r="G48" s="51">
        <f t="shared" si="0"/>
        <v>3823.2000000000003</v>
      </c>
    </row>
    <row r="49" spans="1:7" x14ac:dyDescent="0.25">
      <c r="A49" s="50">
        <v>44715</v>
      </c>
      <c r="B49" s="50">
        <v>44715</v>
      </c>
      <c r="C49" s="30">
        <v>407</v>
      </c>
      <c r="D49" s="20" t="s">
        <v>53</v>
      </c>
      <c r="E49" s="62">
        <v>14</v>
      </c>
      <c r="F49" s="21">
        <v>56.203400000000009</v>
      </c>
      <c r="G49" s="51">
        <f t="shared" si="0"/>
        <v>786.84760000000017</v>
      </c>
    </row>
    <row r="50" spans="1:7" s="24" customFormat="1" x14ac:dyDescent="0.25">
      <c r="A50" s="50">
        <v>44715</v>
      </c>
      <c r="B50" s="50">
        <v>44715</v>
      </c>
      <c r="C50" s="30">
        <v>408</v>
      </c>
      <c r="D50" s="20" t="s">
        <v>53</v>
      </c>
      <c r="E50" s="62">
        <v>23</v>
      </c>
      <c r="F50" s="21">
        <v>73.974199999999996</v>
      </c>
      <c r="G50" s="51">
        <f t="shared" si="0"/>
        <v>1701.4065999999998</v>
      </c>
    </row>
    <row r="51" spans="1:7" x14ac:dyDescent="0.25">
      <c r="A51" s="50">
        <v>44712</v>
      </c>
      <c r="B51" s="50">
        <v>44712</v>
      </c>
      <c r="C51" s="30">
        <v>358</v>
      </c>
      <c r="D51" s="20" t="s">
        <v>54</v>
      </c>
      <c r="E51" s="62">
        <v>24</v>
      </c>
      <c r="F51" s="21">
        <v>151.04</v>
      </c>
      <c r="G51" s="51">
        <f t="shared" si="0"/>
        <v>3624.96</v>
      </c>
    </row>
    <row r="52" spans="1:7" x14ac:dyDescent="0.25">
      <c r="A52" s="50">
        <v>44712</v>
      </c>
      <c r="B52" s="50">
        <v>44712</v>
      </c>
      <c r="C52" s="30">
        <v>414</v>
      </c>
      <c r="D52" s="20" t="s">
        <v>55</v>
      </c>
      <c r="E52" s="62">
        <v>1</v>
      </c>
      <c r="F52" s="21">
        <v>135.69999999999999</v>
      </c>
      <c r="G52" s="51">
        <f t="shared" si="0"/>
        <v>135.69999999999999</v>
      </c>
    </row>
    <row r="53" spans="1:7" x14ac:dyDescent="0.25">
      <c r="A53" s="50">
        <v>44713</v>
      </c>
      <c r="B53" s="50">
        <v>44713</v>
      </c>
      <c r="C53" s="30">
        <v>362</v>
      </c>
      <c r="D53" s="20" t="s">
        <v>56</v>
      </c>
      <c r="E53" s="62">
        <v>54</v>
      </c>
      <c r="F53" s="21">
        <v>160.47999999999999</v>
      </c>
      <c r="G53" s="51">
        <f t="shared" si="0"/>
        <v>8665.92</v>
      </c>
    </row>
    <row r="54" spans="1:7" x14ac:dyDescent="0.25">
      <c r="A54" s="50">
        <v>44713</v>
      </c>
      <c r="B54" s="50">
        <v>44713</v>
      </c>
      <c r="C54" s="30" t="s">
        <v>131</v>
      </c>
      <c r="D54" s="20" t="s">
        <v>57</v>
      </c>
      <c r="E54" s="62">
        <v>1</v>
      </c>
      <c r="F54" s="21">
        <v>383.5</v>
      </c>
      <c r="G54" s="51">
        <f t="shared" si="0"/>
        <v>383.5</v>
      </c>
    </row>
    <row r="55" spans="1:7" x14ac:dyDescent="0.25">
      <c r="A55" s="50">
        <v>44713</v>
      </c>
      <c r="B55" s="50">
        <v>44713</v>
      </c>
      <c r="C55" s="30">
        <v>363</v>
      </c>
      <c r="D55" s="20" t="s">
        <v>58</v>
      </c>
      <c r="E55" s="62">
        <v>1</v>
      </c>
      <c r="F55" s="21">
        <v>53.1</v>
      </c>
      <c r="G55" s="51">
        <f t="shared" si="0"/>
        <v>53.1</v>
      </c>
    </row>
    <row r="56" spans="1:7" x14ac:dyDescent="0.25">
      <c r="A56" s="50">
        <v>44713</v>
      </c>
      <c r="B56" s="50">
        <v>44713</v>
      </c>
      <c r="C56" s="30">
        <v>364</v>
      </c>
      <c r="D56" s="20" t="s">
        <v>59</v>
      </c>
      <c r="E56" s="62">
        <v>7</v>
      </c>
      <c r="F56" s="21">
        <v>200.6</v>
      </c>
      <c r="G56" s="51">
        <f t="shared" si="0"/>
        <v>1404.2</v>
      </c>
    </row>
    <row r="57" spans="1:7" x14ac:dyDescent="0.25">
      <c r="A57" s="50">
        <v>44715</v>
      </c>
      <c r="B57" s="50">
        <v>44715</v>
      </c>
      <c r="C57" s="30">
        <v>368</v>
      </c>
      <c r="D57" s="20" t="s">
        <v>60</v>
      </c>
      <c r="E57" s="62">
        <v>29</v>
      </c>
      <c r="F57" s="21">
        <v>280.30900000000003</v>
      </c>
      <c r="G57" s="51">
        <f t="shared" si="0"/>
        <v>8128.9610000000011</v>
      </c>
    </row>
    <row r="58" spans="1:7" x14ac:dyDescent="0.25">
      <c r="A58" s="50">
        <v>44715</v>
      </c>
      <c r="B58" s="50">
        <v>44715</v>
      </c>
      <c r="C58" s="30">
        <v>416</v>
      </c>
      <c r="D58" s="20" t="s">
        <v>61</v>
      </c>
      <c r="E58" s="62">
        <v>34</v>
      </c>
      <c r="F58" s="21">
        <v>64.31</v>
      </c>
      <c r="G58" s="51">
        <f t="shared" si="0"/>
        <v>2186.54</v>
      </c>
    </row>
    <row r="59" spans="1:7" x14ac:dyDescent="0.25">
      <c r="A59" s="50">
        <v>44713</v>
      </c>
      <c r="B59" s="50">
        <v>44713</v>
      </c>
      <c r="C59" s="30">
        <v>350</v>
      </c>
      <c r="D59" s="20" t="s">
        <v>62</v>
      </c>
      <c r="E59" s="62">
        <v>25</v>
      </c>
      <c r="F59" s="21">
        <v>295</v>
      </c>
      <c r="G59" s="51">
        <f t="shared" si="0"/>
        <v>7375</v>
      </c>
    </row>
    <row r="60" spans="1:7" x14ac:dyDescent="0.25">
      <c r="A60" s="50">
        <v>44713</v>
      </c>
      <c r="B60" s="50">
        <v>44713</v>
      </c>
      <c r="C60" s="30" t="s">
        <v>132</v>
      </c>
      <c r="D60" s="20" t="s">
        <v>63</v>
      </c>
      <c r="E60" s="62">
        <v>4</v>
      </c>
      <c r="F60" s="21">
        <v>6418.2795999999998</v>
      </c>
      <c r="G60" s="51">
        <f t="shared" si="0"/>
        <v>25673.118399999999</v>
      </c>
    </row>
    <row r="61" spans="1:7" x14ac:dyDescent="0.25">
      <c r="A61" s="50">
        <v>44713</v>
      </c>
      <c r="B61" s="50">
        <v>44713</v>
      </c>
      <c r="C61" s="30">
        <v>406</v>
      </c>
      <c r="D61" s="20" t="s">
        <v>63</v>
      </c>
      <c r="E61" s="62">
        <v>3</v>
      </c>
      <c r="F61" s="21">
        <v>6000.3944000000001</v>
      </c>
      <c r="G61" s="51">
        <f t="shared" si="0"/>
        <v>18001.183199999999</v>
      </c>
    </row>
    <row r="62" spans="1:7" x14ac:dyDescent="0.25">
      <c r="A62" s="50">
        <v>44713</v>
      </c>
      <c r="B62" s="50">
        <v>44713</v>
      </c>
      <c r="C62" s="30">
        <v>403</v>
      </c>
      <c r="D62" s="20" t="s">
        <v>64</v>
      </c>
      <c r="E62" s="62">
        <v>0</v>
      </c>
      <c r="F62" s="21">
        <v>4370.4485999999997</v>
      </c>
      <c r="G62" s="51">
        <f t="shared" si="0"/>
        <v>0</v>
      </c>
    </row>
    <row r="63" spans="1:7" x14ac:dyDescent="0.25">
      <c r="A63" s="50">
        <v>44713</v>
      </c>
      <c r="B63" s="50">
        <v>44713</v>
      </c>
      <c r="C63" s="30">
        <v>404</v>
      </c>
      <c r="D63" s="20" t="s">
        <v>64</v>
      </c>
      <c r="E63" s="62">
        <v>1</v>
      </c>
      <c r="F63" s="21">
        <v>6670.1034</v>
      </c>
      <c r="G63" s="51">
        <f t="shared" si="0"/>
        <v>6670.1034</v>
      </c>
    </row>
    <row r="64" spans="1:7" x14ac:dyDescent="0.25">
      <c r="A64" s="50">
        <v>44713</v>
      </c>
      <c r="B64" s="50">
        <v>44713</v>
      </c>
      <c r="C64" s="30">
        <v>366</v>
      </c>
      <c r="D64" s="20" t="s">
        <v>63</v>
      </c>
      <c r="E64" s="62">
        <v>0</v>
      </c>
      <c r="F64" s="21">
        <v>5848.08</v>
      </c>
      <c r="G64" s="51">
        <f t="shared" si="0"/>
        <v>0</v>
      </c>
    </row>
    <row r="65" spans="1:7" ht="16.5" thickBot="1" x14ac:dyDescent="0.3">
      <c r="A65" s="50">
        <v>44715</v>
      </c>
      <c r="B65" s="52">
        <v>44715</v>
      </c>
      <c r="C65" s="53">
        <v>367</v>
      </c>
      <c r="D65" s="54" t="s">
        <v>65</v>
      </c>
      <c r="E65" s="62">
        <v>17</v>
      </c>
      <c r="F65" s="55">
        <v>513.29999999999995</v>
      </c>
      <c r="G65" s="56">
        <f t="shared" si="0"/>
        <v>8726.0999999999985</v>
      </c>
    </row>
    <row r="66" spans="1:7" ht="16.5" thickBot="1" x14ac:dyDescent="0.3">
      <c r="A66" s="93" t="s">
        <v>137</v>
      </c>
      <c r="B66" s="94"/>
      <c r="C66" s="94"/>
      <c r="D66" s="94"/>
      <c r="E66" s="94"/>
      <c r="F66" s="94"/>
      <c r="G66" s="48">
        <f>SUM(G9:G65)</f>
        <v>411093.59159999993</v>
      </c>
    </row>
    <row r="67" spans="1:7" x14ac:dyDescent="0.25">
      <c r="G67" s="19"/>
    </row>
    <row r="68" spans="1:7" x14ac:dyDescent="0.25">
      <c r="G68" s="19"/>
    </row>
    <row r="69" spans="1:7" x14ac:dyDescent="0.25">
      <c r="G69" s="19"/>
    </row>
    <row r="70" spans="1:7" x14ac:dyDescent="0.25">
      <c r="G70" s="19"/>
    </row>
    <row r="71" spans="1:7" x14ac:dyDescent="0.25">
      <c r="G71" s="22"/>
    </row>
    <row r="72" spans="1:7" s="1" customFormat="1" x14ac:dyDescent="0.25">
      <c r="E72" s="58"/>
    </row>
    <row r="73" spans="1:7" s="1" customFormat="1" x14ac:dyDescent="0.25">
      <c r="B73" s="89" t="s">
        <v>133</v>
      </c>
      <c r="C73" s="89"/>
      <c r="D73" s="31"/>
      <c r="E73" s="91" t="s">
        <v>134</v>
      </c>
      <c r="F73" s="91"/>
    </row>
    <row r="74" spans="1:7" s="1" customFormat="1" ht="44.25" customHeight="1" x14ac:dyDescent="0.25">
      <c r="B74" s="90" t="s">
        <v>135</v>
      </c>
      <c r="C74" s="90"/>
      <c r="D74" s="31"/>
      <c r="E74" s="92" t="s">
        <v>136</v>
      </c>
      <c r="F74" s="92"/>
    </row>
  </sheetData>
  <sheetProtection formatCells="0" formatColumns="0" formatRows="0" insertColumns="0" insertRows="0" insertHyperlinks="0" deleteColumns="0" deleteRows="0" sort="0" autoFilter="0" pivotTables="0"/>
  <mergeCells count="8">
    <mergeCell ref="A3:G3"/>
    <mergeCell ref="A4:G4"/>
    <mergeCell ref="A5:G5"/>
    <mergeCell ref="B73:C73"/>
    <mergeCell ref="B74:C74"/>
    <mergeCell ref="E73:F73"/>
    <mergeCell ref="E74:F74"/>
    <mergeCell ref="A66:F66"/>
  </mergeCells>
  <pageMargins left="1" right="0.70866141732283472" top="0.71" bottom="0.74803149606299213" header="0.31496062992125984" footer="0.31496062992125984"/>
  <pageSetup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5"/>
  <sheetViews>
    <sheetView topLeftCell="A52" workbookViewId="0">
      <selection activeCell="B15" sqref="B15"/>
    </sheetView>
  </sheetViews>
  <sheetFormatPr baseColWidth="10" defaultColWidth="11" defaultRowHeight="15.75" x14ac:dyDescent="0.25"/>
  <cols>
    <col min="1" max="1" width="14.25" style="18" customWidth="1"/>
    <col min="2" max="2" width="52.75" style="18" customWidth="1"/>
    <col min="3" max="3" width="19.375" style="18" customWidth="1"/>
    <col min="4" max="4" width="13.625" style="18" customWidth="1"/>
    <col min="5" max="5" width="17" style="18" customWidth="1"/>
    <col min="6" max="16384" width="11" style="18"/>
  </cols>
  <sheetData>
    <row r="3" spans="1:5" s="17" customFormat="1" x14ac:dyDescent="0.25">
      <c r="A3" s="95"/>
      <c r="B3" s="95"/>
      <c r="C3" s="95"/>
      <c r="D3" s="95"/>
    </row>
    <row r="4" spans="1:5" s="17" customFormat="1" x14ac:dyDescent="0.25">
      <c r="A4" s="95"/>
      <c r="B4" s="95"/>
      <c r="C4" s="95"/>
      <c r="D4" s="95"/>
    </row>
    <row r="5" spans="1:5" s="17" customFormat="1" x14ac:dyDescent="0.25">
      <c r="A5" s="95"/>
      <c r="B5" s="95"/>
      <c r="C5" s="95"/>
      <c r="D5" s="95"/>
    </row>
    <row r="8" spans="1:5" ht="31.5" x14ac:dyDescent="0.25">
      <c r="A8" s="4" t="s">
        <v>2</v>
      </c>
      <c r="B8" s="4" t="s">
        <v>1</v>
      </c>
      <c r="C8" s="5" t="s">
        <v>66</v>
      </c>
      <c r="D8" s="5" t="s">
        <v>67</v>
      </c>
      <c r="E8" s="5" t="s">
        <v>68</v>
      </c>
    </row>
    <row r="9" spans="1:5" x14ac:dyDescent="0.25">
      <c r="A9" s="20">
        <v>295</v>
      </c>
      <c r="B9" s="20" t="s">
        <v>16</v>
      </c>
      <c r="C9" s="20">
        <v>0</v>
      </c>
      <c r="D9" s="20">
        <v>0</v>
      </c>
      <c r="E9" s="20"/>
    </row>
    <row r="10" spans="1:5" x14ac:dyDescent="0.25">
      <c r="A10" s="20"/>
      <c r="B10" s="20" t="s">
        <v>17</v>
      </c>
      <c r="C10" s="20"/>
      <c r="D10" s="20"/>
      <c r="E10" s="20"/>
    </row>
    <row r="11" spans="1:5" x14ac:dyDescent="0.25">
      <c r="A11" s="20"/>
      <c r="B11" s="20" t="s">
        <v>18</v>
      </c>
      <c r="C11" s="20"/>
      <c r="D11" s="20"/>
      <c r="E11" s="20"/>
    </row>
    <row r="12" spans="1:5" x14ac:dyDescent="0.25">
      <c r="A12" s="20"/>
      <c r="B12" s="20" t="s">
        <v>19</v>
      </c>
      <c r="C12" s="20"/>
      <c r="D12" s="20"/>
      <c r="E12" s="25"/>
    </row>
    <row r="13" spans="1:5" x14ac:dyDescent="0.25">
      <c r="A13" s="20"/>
      <c r="B13" s="20" t="s">
        <v>20</v>
      </c>
      <c r="C13" s="20"/>
      <c r="D13" s="20"/>
      <c r="E13" s="20"/>
    </row>
    <row r="14" spans="1:5" x14ac:dyDescent="0.25">
      <c r="A14" s="20"/>
      <c r="B14" s="20" t="s">
        <v>21</v>
      </c>
      <c r="C14" s="20"/>
      <c r="D14" s="20"/>
      <c r="E14" s="20"/>
    </row>
    <row r="15" spans="1:5" x14ac:dyDescent="0.25">
      <c r="A15" s="20"/>
      <c r="B15" s="20" t="s">
        <v>22</v>
      </c>
      <c r="C15" s="20"/>
      <c r="D15" s="20"/>
      <c r="E15" s="20"/>
    </row>
    <row r="16" spans="1:5" x14ac:dyDescent="0.25">
      <c r="A16" s="20"/>
      <c r="B16" s="20" t="s">
        <v>23</v>
      </c>
      <c r="C16" s="20"/>
      <c r="D16" s="20"/>
      <c r="E16" s="20"/>
    </row>
    <row r="17" spans="1:5" x14ac:dyDescent="0.25">
      <c r="A17" s="20"/>
      <c r="B17" s="20" t="s">
        <v>24</v>
      </c>
      <c r="C17" s="20"/>
      <c r="D17" s="20"/>
      <c r="E17" s="20"/>
    </row>
    <row r="18" spans="1:5" x14ac:dyDescent="0.25">
      <c r="A18" s="20"/>
      <c r="B18" s="20" t="s">
        <v>25</v>
      </c>
      <c r="C18" s="20"/>
      <c r="D18" s="20"/>
      <c r="E18" s="20"/>
    </row>
    <row r="19" spans="1:5" x14ac:dyDescent="0.25">
      <c r="A19" s="20"/>
      <c r="B19" s="20" t="s">
        <v>26</v>
      </c>
      <c r="C19" s="20"/>
      <c r="D19" s="20"/>
      <c r="E19" s="20"/>
    </row>
    <row r="20" spans="1:5" x14ac:dyDescent="0.25">
      <c r="A20" s="20"/>
      <c r="B20" s="20" t="s">
        <v>27</v>
      </c>
      <c r="C20" s="20"/>
      <c r="D20" s="20"/>
      <c r="E20" s="20"/>
    </row>
    <row r="21" spans="1:5" x14ac:dyDescent="0.25">
      <c r="A21" s="20"/>
      <c r="B21" s="20" t="s">
        <v>28</v>
      </c>
      <c r="C21" s="20"/>
      <c r="D21" s="20"/>
      <c r="E21" s="20"/>
    </row>
    <row r="22" spans="1:5" x14ac:dyDescent="0.25">
      <c r="A22" s="20"/>
      <c r="B22" s="20" t="s">
        <v>29</v>
      </c>
      <c r="C22" s="20"/>
      <c r="D22" s="20"/>
      <c r="E22" s="20"/>
    </row>
    <row r="23" spans="1:5" x14ac:dyDescent="0.25">
      <c r="A23" s="20"/>
      <c r="B23" s="20" t="s">
        <v>30</v>
      </c>
      <c r="C23" s="20"/>
      <c r="D23" s="20"/>
      <c r="E23" s="20"/>
    </row>
    <row r="24" spans="1:5" x14ac:dyDescent="0.25">
      <c r="A24" s="20"/>
      <c r="B24" s="20" t="s">
        <v>31</v>
      </c>
      <c r="C24" s="20"/>
      <c r="D24" s="20"/>
      <c r="E24" s="20"/>
    </row>
    <row r="25" spans="1:5" x14ac:dyDescent="0.25">
      <c r="A25" s="20"/>
      <c r="B25" s="20" t="s">
        <v>32</v>
      </c>
      <c r="C25" s="20"/>
      <c r="D25" s="20"/>
      <c r="E25" s="20"/>
    </row>
    <row r="26" spans="1:5" x14ac:dyDescent="0.25">
      <c r="A26" s="20"/>
      <c r="B26" s="20" t="s">
        <v>32</v>
      </c>
      <c r="C26" s="20"/>
      <c r="D26" s="20"/>
      <c r="E26" s="20"/>
    </row>
    <row r="27" spans="1:5" x14ac:dyDescent="0.25">
      <c r="A27" s="20"/>
      <c r="B27" s="20" t="s">
        <v>33</v>
      </c>
      <c r="C27" s="20"/>
      <c r="D27" s="20"/>
      <c r="E27" s="20"/>
    </row>
    <row r="28" spans="1:5" x14ac:dyDescent="0.25">
      <c r="A28" s="20"/>
      <c r="B28" s="20" t="s">
        <v>33</v>
      </c>
      <c r="C28" s="20"/>
      <c r="D28" s="20"/>
      <c r="E28" s="20"/>
    </row>
    <row r="29" spans="1:5" x14ac:dyDescent="0.25">
      <c r="A29" s="20"/>
      <c r="B29" s="20" t="s">
        <v>33</v>
      </c>
      <c r="C29" s="20"/>
      <c r="D29" s="20"/>
      <c r="E29" s="20"/>
    </row>
    <row r="30" spans="1:5" x14ac:dyDescent="0.25">
      <c r="A30" s="20"/>
      <c r="B30" s="20" t="s">
        <v>34</v>
      </c>
      <c r="C30" s="20"/>
      <c r="D30" s="20"/>
      <c r="E30" s="20"/>
    </row>
    <row r="31" spans="1:5" x14ac:dyDescent="0.25">
      <c r="A31" s="20"/>
      <c r="B31" s="20" t="s">
        <v>35</v>
      </c>
      <c r="C31" s="20"/>
      <c r="D31" s="20"/>
      <c r="E31" s="20"/>
    </row>
    <row r="32" spans="1:5" x14ac:dyDescent="0.25">
      <c r="A32" s="20"/>
      <c r="B32" s="20" t="s">
        <v>36</v>
      </c>
      <c r="C32" s="20"/>
      <c r="D32" s="20"/>
      <c r="E32" s="20"/>
    </row>
    <row r="33" spans="1:5" x14ac:dyDescent="0.25">
      <c r="A33" s="20"/>
      <c r="B33" s="20" t="s">
        <v>37</v>
      </c>
      <c r="C33" s="20"/>
      <c r="D33" s="20"/>
      <c r="E33" s="20"/>
    </row>
    <row r="34" spans="1:5" x14ac:dyDescent="0.25">
      <c r="A34" s="20"/>
      <c r="B34" s="20" t="s">
        <v>38</v>
      </c>
      <c r="C34" s="20"/>
      <c r="D34" s="20"/>
      <c r="E34" s="20"/>
    </row>
    <row r="35" spans="1:5" x14ac:dyDescent="0.25">
      <c r="A35" s="20"/>
      <c r="B35" s="20" t="s">
        <v>39</v>
      </c>
      <c r="C35" s="20"/>
      <c r="D35" s="20"/>
      <c r="E35" s="20"/>
    </row>
    <row r="36" spans="1:5" x14ac:dyDescent="0.25">
      <c r="A36" s="20"/>
      <c r="B36" s="20" t="s">
        <v>40</v>
      </c>
      <c r="C36" s="20"/>
      <c r="D36" s="20"/>
      <c r="E36" s="20"/>
    </row>
    <row r="37" spans="1:5" x14ac:dyDescent="0.25">
      <c r="A37" s="20"/>
      <c r="B37" s="20" t="s">
        <v>41</v>
      </c>
      <c r="C37" s="20"/>
      <c r="D37" s="20"/>
      <c r="E37" s="20"/>
    </row>
    <row r="38" spans="1:5" x14ac:dyDescent="0.25">
      <c r="A38" s="20"/>
      <c r="B38" s="20" t="s">
        <v>42</v>
      </c>
      <c r="C38" s="20"/>
      <c r="D38" s="20"/>
      <c r="E38" s="20"/>
    </row>
    <row r="39" spans="1:5" x14ac:dyDescent="0.25">
      <c r="A39" s="20"/>
      <c r="B39" s="20" t="s">
        <v>43</v>
      </c>
      <c r="C39" s="20"/>
      <c r="D39" s="20"/>
      <c r="E39" s="20"/>
    </row>
    <row r="40" spans="1:5" x14ac:dyDescent="0.25">
      <c r="A40" s="20"/>
      <c r="B40" s="20" t="s">
        <v>44</v>
      </c>
      <c r="C40" s="20"/>
      <c r="D40" s="20"/>
      <c r="E40" s="20"/>
    </row>
    <row r="41" spans="1:5" x14ac:dyDescent="0.25">
      <c r="A41" s="20"/>
      <c r="B41" s="20" t="s">
        <v>45</v>
      </c>
      <c r="C41" s="20"/>
      <c r="D41" s="20"/>
      <c r="E41" s="20"/>
    </row>
    <row r="42" spans="1:5" x14ac:dyDescent="0.25">
      <c r="A42" s="20"/>
      <c r="B42" s="20" t="s">
        <v>46</v>
      </c>
      <c r="C42" s="20"/>
      <c r="D42" s="20"/>
      <c r="E42" s="20"/>
    </row>
    <row r="43" spans="1:5" x14ac:dyDescent="0.25">
      <c r="A43" s="20"/>
      <c r="B43" s="20" t="s">
        <v>47</v>
      </c>
      <c r="C43" s="20"/>
      <c r="D43" s="20"/>
      <c r="E43" s="20"/>
    </row>
    <row r="44" spans="1:5" x14ac:dyDescent="0.25">
      <c r="A44" s="20"/>
      <c r="B44" s="20" t="s">
        <v>48</v>
      </c>
      <c r="C44" s="20"/>
      <c r="D44" s="20"/>
      <c r="E44" s="20"/>
    </row>
    <row r="45" spans="1:5" x14ac:dyDescent="0.25">
      <c r="A45" s="20"/>
      <c r="B45" s="20" t="s">
        <v>49</v>
      </c>
      <c r="C45" s="20"/>
      <c r="D45" s="20"/>
      <c r="E45" s="20"/>
    </row>
    <row r="46" spans="1:5" x14ac:dyDescent="0.25">
      <c r="A46" s="20"/>
      <c r="B46" s="20" t="s">
        <v>50</v>
      </c>
      <c r="C46" s="20"/>
      <c r="D46" s="20"/>
      <c r="E46" s="20"/>
    </row>
    <row r="47" spans="1:5" x14ac:dyDescent="0.25">
      <c r="A47" s="20"/>
      <c r="B47" s="20" t="s">
        <v>51</v>
      </c>
      <c r="C47" s="20"/>
      <c r="D47" s="20"/>
      <c r="E47" s="20"/>
    </row>
    <row r="48" spans="1:5" x14ac:dyDescent="0.25">
      <c r="A48" s="20"/>
      <c r="B48" s="20" t="s">
        <v>52</v>
      </c>
      <c r="C48" s="20"/>
      <c r="D48" s="20"/>
      <c r="E48" s="20"/>
    </row>
    <row r="49" spans="1:5" x14ac:dyDescent="0.25">
      <c r="A49" s="20"/>
      <c r="B49" s="20" t="s">
        <v>53</v>
      </c>
      <c r="C49" s="20"/>
      <c r="D49" s="20"/>
      <c r="E49" s="20"/>
    </row>
    <row r="50" spans="1:5" s="24" customFormat="1" x14ac:dyDescent="0.25">
      <c r="A50" s="20"/>
      <c r="B50" s="20" t="s">
        <v>53</v>
      </c>
      <c r="C50" s="20"/>
      <c r="D50" s="20"/>
      <c r="E50" s="23"/>
    </row>
    <row r="51" spans="1:5" x14ac:dyDescent="0.25">
      <c r="A51" s="20"/>
      <c r="B51" s="20" t="s">
        <v>54</v>
      </c>
      <c r="C51" s="20"/>
      <c r="D51" s="20"/>
      <c r="E51" s="20"/>
    </row>
    <row r="52" spans="1:5" x14ac:dyDescent="0.25">
      <c r="A52" s="20"/>
      <c r="B52" s="20" t="s">
        <v>55</v>
      </c>
      <c r="C52" s="20"/>
      <c r="D52" s="20"/>
      <c r="E52" s="20"/>
    </row>
    <row r="53" spans="1:5" x14ac:dyDescent="0.25">
      <c r="A53" s="20"/>
      <c r="B53" s="20" t="s">
        <v>56</v>
      </c>
      <c r="C53" s="20"/>
      <c r="D53" s="20"/>
      <c r="E53" s="20"/>
    </row>
    <row r="54" spans="1:5" x14ac:dyDescent="0.25">
      <c r="A54" s="20"/>
      <c r="B54" s="20" t="s">
        <v>57</v>
      </c>
      <c r="C54" s="20"/>
      <c r="D54" s="20"/>
      <c r="E54" s="20"/>
    </row>
    <row r="55" spans="1:5" x14ac:dyDescent="0.25">
      <c r="A55" s="20"/>
      <c r="B55" s="20" t="s">
        <v>58</v>
      </c>
      <c r="C55" s="20"/>
      <c r="D55" s="20"/>
      <c r="E55" s="20"/>
    </row>
    <row r="56" spans="1:5" x14ac:dyDescent="0.25">
      <c r="A56" s="20"/>
      <c r="B56" s="20" t="s">
        <v>59</v>
      </c>
      <c r="C56" s="20"/>
      <c r="D56" s="20"/>
      <c r="E56" s="20"/>
    </row>
    <row r="57" spans="1:5" x14ac:dyDescent="0.25">
      <c r="A57" s="20"/>
      <c r="B57" s="20" t="s">
        <v>60</v>
      </c>
      <c r="C57" s="20"/>
      <c r="D57" s="20"/>
      <c r="E57" s="20"/>
    </row>
    <row r="58" spans="1:5" x14ac:dyDescent="0.25">
      <c r="A58" s="20"/>
      <c r="B58" s="20" t="s">
        <v>61</v>
      </c>
      <c r="C58" s="20"/>
      <c r="D58" s="20"/>
      <c r="E58" s="20"/>
    </row>
    <row r="59" spans="1:5" x14ac:dyDescent="0.25">
      <c r="A59" s="20"/>
      <c r="B59" s="20" t="s">
        <v>62</v>
      </c>
      <c r="C59" s="20"/>
      <c r="D59" s="20"/>
      <c r="E59" s="20"/>
    </row>
    <row r="60" spans="1:5" x14ac:dyDescent="0.25">
      <c r="A60" s="20"/>
      <c r="B60" s="20" t="s">
        <v>63</v>
      </c>
      <c r="C60" s="20"/>
      <c r="D60" s="20"/>
      <c r="E60" s="20"/>
    </row>
    <row r="61" spans="1:5" x14ac:dyDescent="0.25">
      <c r="A61" s="20"/>
      <c r="B61" s="20" t="s">
        <v>63</v>
      </c>
      <c r="C61" s="20"/>
      <c r="D61" s="20"/>
      <c r="E61" s="20"/>
    </row>
    <row r="62" spans="1:5" x14ac:dyDescent="0.25">
      <c r="A62" s="20"/>
      <c r="B62" s="20" t="s">
        <v>64</v>
      </c>
      <c r="C62" s="20"/>
      <c r="D62" s="20"/>
      <c r="E62" s="20"/>
    </row>
    <row r="63" spans="1:5" x14ac:dyDescent="0.25">
      <c r="A63" s="20"/>
      <c r="B63" s="20" t="s">
        <v>64</v>
      </c>
      <c r="C63" s="20"/>
      <c r="D63" s="20"/>
      <c r="E63" s="20"/>
    </row>
    <row r="64" spans="1:5" x14ac:dyDescent="0.25">
      <c r="A64" s="20"/>
      <c r="B64" s="20" t="s">
        <v>63</v>
      </c>
      <c r="C64" s="20"/>
      <c r="D64" s="20"/>
      <c r="E64" s="20"/>
    </row>
    <row r="65" spans="1:5" x14ac:dyDescent="0.25">
      <c r="A65" s="20"/>
      <c r="B65" s="20" t="s">
        <v>65</v>
      </c>
      <c r="C65" s="20"/>
      <c r="D65" s="20"/>
      <c r="E65" s="20"/>
    </row>
  </sheetData>
  <mergeCells count="3">
    <mergeCell ref="A3:D3"/>
    <mergeCell ref="A4:D4"/>
    <mergeCell ref="A5:D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0"/>
  <sheetViews>
    <sheetView showGridLines="0" topLeftCell="A4" workbookViewId="0">
      <selection activeCell="E16" sqref="E16"/>
    </sheetView>
  </sheetViews>
  <sheetFormatPr baseColWidth="10" defaultColWidth="11" defaultRowHeight="15.75" x14ac:dyDescent="0.25"/>
  <cols>
    <col min="1" max="1" width="14" style="1" customWidth="1"/>
    <col min="2" max="2" width="14.25" style="1" customWidth="1"/>
    <col min="3" max="3" width="14.375" style="1" customWidth="1"/>
    <col min="4" max="4" width="11.375" style="1" customWidth="1"/>
    <col min="5" max="7" width="13.625" style="1" customWidth="1"/>
    <col min="8" max="9" width="13.625" style="2" customWidth="1"/>
    <col min="10" max="10" width="13.625" style="1" customWidth="1"/>
    <col min="11" max="12" width="13.625" style="2" customWidth="1"/>
    <col min="13" max="13" width="13.625" style="1" customWidth="1"/>
    <col min="14" max="14" width="13.625" style="2" customWidth="1"/>
    <col min="15" max="15" width="16.25" style="1" customWidth="1"/>
    <col min="16" max="16384" width="11" style="1"/>
  </cols>
  <sheetData>
    <row r="3" spans="1:17" s="3" customFormat="1" x14ac:dyDescent="0.25">
      <c r="A3" s="85" t="s">
        <v>14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7" s="3" customFormat="1" x14ac:dyDescent="0.25">
      <c r="A4" s="85" t="s">
        <v>13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7" s="3" customFormat="1" x14ac:dyDescent="0.25">
      <c r="A5" s="85" t="s">
        <v>15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7" ht="16.5" thickBot="1" x14ac:dyDescent="0.3"/>
    <row r="7" spans="1:17" ht="16.5" thickBot="1" x14ac:dyDescent="0.3">
      <c r="G7" s="86" t="s">
        <v>6</v>
      </c>
      <c r="H7" s="87"/>
      <c r="I7" s="88"/>
      <c r="J7" s="86" t="s">
        <v>11</v>
      </c>
      <c r="K7" s="87"/>
      <c r="L7" s="88"/>
      <c r="M7" s="86" t="s">
        <v>4</v>
      </c>
      <c r="N7" s="87"/>
      <c r="O7" s="88"/>
    </row>
    <row r="8" spans="1:17" ht="47.25" x14ac:dyDescent="0.25">
      <c r="A8" s="4" t="s">
        <v>0</v>
      </c>
      <c r="B8" s="4" t="s">
        <v>2</v>
      </c>
      <c r="C8" s="4" t="s">
        <v>1</v>
      </c>
      <c r="D8" s="5" t="s">
        <v>8</v>
      </c>
      <c r="E8" s="5" t="s">
        <v>9</v>
      </c>
      <c r="F8" s="6" t="s">
        <v>10</v>
      </c>
      <c r="G8" s="7" t="s">
        <v>3</v>
      </c>
      <c r="H8" s="8" t="s">
        <v>7</v>
      </c>
      <c r="I8" s="8" t="s">
        <v>5</v>
      </c>
      <c r="J8" s="7" t="s">
        <v>3</v>
      </c>
      <c r="K8" s="8" t="s">
        <v>7</v>
      </c>
      <c r="L8" s="8" t="s">
        <v>5</v>
      </c>
      <c r="M8" s="7" t="s">
        <v>8</v>
      </c>
      <c r="N8" s="8" t="s">
        <v>12</v>
      </c>
      <c r="O8" s="16" t="s">
        <v>5</v>
      </c>
    </row>
    <row r="9" spans="1:17" x14ac:dyDescent="0.25">
      <c r="A9" s="9"/>
      <c r="B9" s="9"/>
      <c r="C9" s="9"/>
      <c r="D9" s="9">
        <v>10</v>
      </c>
      <c r="E9" s="9">
        <v>25</v>
      </c>
      <c r="F9" s="12">
        <f>+D9*E9</f>
        <v>250</v>
      </c>
      <c r="G9" s="9">
        <v>25</v>
      </c>
      <c r="H9" s="10">
        <v>30</v>
      </c>
      <c r="I9" s="12">
        <f>+G9*H9</f>
        <v>750</v>
      </c>
      <c r="J9" s="9">
        <v>5</v>
      </c>
      <c r="K9" s="10">
        <v>25</v>
      </c>
      <c r="L9" s="12">
        <f>+J9*K9</f>
        <v>125</v>
      </c>
      <c r="M9" s="12">
        <f>+D9+G9-J9</f>
        <v>30</v>
      </c>
      <c r="N9" s="12">
        <f>IFERROR(+O9/M9,0)</f>
        <v>29.166666666666668</v>
      </c>
      <c r="O9" s="13">
        <f>+F9+I9-L9</f>
        <v>875</v>
      </c>
    </row>
    <row r="10" spans="1:17" x14ac:dyDescent="0.25">
      <c r="A10" s="9"/>
      <c r="B10" s="9"/>
      <c r="C10" s="9"/>
      <c r="D10" s="9"/>
      <c r="E10" s="9"/>
      <c r="F10" s="12">
        <f t="shared" ref="F10:F49" si="0">+D10*E10</f>
        <v>0</v>
      </c>
      <c r="G10" s="9"/>
      <c r="H10" s="10"/>
      <c r="I10" s="12">
        <f t="shared" ref="I10:I49" si="1">+G10*H10</f>
        <v>0</v>
      </c>
      <c r="J10" s="9"/>
      <c r="K10" s="10">
        <v>5</v>
      </c>
      <c r="L10" s="12">
        <f t="shared" ref="L10:L49" si="2">+J10*K10</f>
        <v>0</v>
      </c>
      <c r="M10" s="12">
        <f t="shared" ref="M10:M49" si="3">+D10+G10-J10</f>
        <v>0</v>
      </c>
      <c r="N10" s="12">
        <f t="shared" ref="N10:N49" si="4">IFERROR(+O10/M10,0)</f>
        <v>0</v>
      </c>
      <c r="O10" s="13">
        <f t="shared" ref="O10:O49" si="5">+F10+I10-L10</f>
        <v>0</v>
      </c>
    </row>
    <row r="11" spans="1:17" x14ac:dyDescent="0.25">
      <c r="A11" s="9"/>
      <c r="B11" s="9"/>
      <c r="C11" s="9"/>
      <c r="D11" s="9"/>
      <c r="E11" s="9"/>
      <c r="F11" s="12">
        <f t="shared" si="0"/>
        <v>0</v>
      </c>
      <c r="G11" s="9"/>
      <c r="H11" s="10"/>
      <c r="I11" s="12">
        <f t="shared" si="1"/>
        <v>0</v>
      </c>
      <c r="J11" s="9"/>
      <c r="K11" s="10"/>
      <c r="L11" s="12">
        <f t="shared" si="2"/>
        <v>0</v>
      </c>
      <c r="M11" s="12">
        <f t="shared" si="3"/>
        <v>0</v>
      </c>
      <c r="N11" s="12">
        <f t="shared" si="4"/>
        <v>0</v>
      </c>
      <c r="O11" s="13">
        <f t="shared" si="5"/>
        <v>0</v>
      </c>
    </row>
    <row r="12" spans="1:17" x14ac:dyDescent="0.25">
      <c r="A12" s="9"/>
      <c r="B12" s="9"/>
      <c r="C12" s="9"/>
      <c r="D12" s="9"/>
      <c r="E12" s="9"/>
      <c r="F12" s="12">
        <f t="shared" si="0"/>
        <v>0</v>
      </c>
      <c r="G12" s="9"/>
      <c r="H12" s="10"/>
      <c r="I12" s="12">
        <f t="shared" si="1"/>
        <v>0</v>
      </c>
      <c r="J12" s="9"/>
      <c r="K12" s="10"/>
      <c r="L12" s="12">
        <f t="shared" si="2"/>
        <v>0</v>
      </c>
      <c r="M12" s="12">
        <f t="shared" si="3"/>
        <v>0</v>
      </c>
      <c r="N12" s="12">
        <f t="shared" si="4"/>
        <v>0</v>
      </c>
      <c r="O12" s="13">
        <f t="shared" si="5"/>
        <v>0</v>
      </c>
      <c r="Q12" s="11"/>
    </row>
    <row r="13" spans="1:17" x14ac:dyDescent="0.25">
      <c r="A13" s="9"/>
      <c r="B13" s="9"/>
      <c r="C13" s="9"/>
      <c r="D13" s="9"/>
      <c r="E13" s="9"/>
      <c r="F13" s="12">
        <f t="shared" si="0"/>
        <v>0</v>
      </c>
      <c r="G13" s="9"/>
      <c r="H13" s="10"/>
      <c r="I13" s="12">
        <f t="shared" si="1"/>
        <v>0</v>
      </c>
      <c r="J13" s="9"/>
      <c r="K13" s="10"/>
      <c r="L13" s="12">
        <f t="shared" si="2"/>
        <v>0</v>
      </c>
      <c r="M13" s="12">
        <f t="shared" si="3"/>
        <v>0</v>
      </c>
      <c r="N13" s="12">
        <f t="shared" si="4"/>
        <v>0</v>
      </c>
      <c r="O13" s="13">
        <f t="shared" si="5"/>
        <v>0</v>
      </c>
    </row>
    <row r="14" spans="1:17" x14ac:dyDescent="0.25">
      <c r="A14" s="9"/>
      <c r="B14" s="9"/>
      <c r="C14" s="9"/>
      <c r="D14" s="9"/>
      <c r="E14" s="9"/>
      <c r="F14" s="12">
        <f t="shared" si="0"/>
        <v>0</v>
      </c>
      <c r="G14" s="9"/>
      <c r="H14" s="10"/>
      <c r="I14" s="12">
        <f t="shared" si="1"/>
        <v>0</v>
      </c>
      <c r="J14" s="9"/>
      <c r="K14" s="10"/>
      <c r="L14" s="12">
        <f t="shared" si="2"/>
        <v>0</v>
      </c>
      <c r="M14" s="12">
        <f t="shared" si="3"/>
        <v>0</v>
      </c>
      <c r="N14" s="12">
        <f t="shared" si="4"/>
        <v>0</v>
      </c>
      <c r="O14" s="13">
        <f t="shared" si="5"/>
        <v>0</v>
      </c>
    </row>
    <row r="15" spans="1:17" x14ac:dyDescent="0.25">
      <c r="A15" s="9"/>
      <c r="B15" s="9"/>
      <c r="C15" s="9"/>
      <c r="D15" s="9"/>
      <c r="E15" s="9"/>
      <c r="F15" s="12">
        <f t="shared" si="0"/>
        <v>0</v>
      </c>
      <c r="G15" s="9"/>
      <c r="H15" s="10"/>
      <c r="I15" s="12">
        <f t="shared" si="1"/>
        <v>0</v>
      </c>
      <c r="J15" s="9"/>
      <c r="K15" s="10"/>
      <c r="L15" s="12">
        <f t="shared" si="2"/>
        <v>0</v>
      </c>
      <c r="M15" s="12">
        <f t="shared" si="3"/>
        <v>0</v>
      </c>
      <c r="N15" s="12">
        <f t="shared" si="4"/>
        <v>0</v>
      </c>
      <c r="O15" s="13">
        <f t="shared" si="5"/>
        <v>0</v>
      </c>
    </row>
    <row r="16" spans="1:17" x14ac:dyDescent="0.25">
      <c r="A16" s="9"/>
      <c r="B16" s="9"/>
      <c r="C16" s="9"/>
      <c r="D16" s="9"/>
      <c r="E16" s="9"/>
      <c r="F16" s="12">
        <f t="shared" si="0"/>
        <v>0</v>
      </c>
      <c r="G16" s="9"/>
      <c r="H16" s="10"/>
      <c r="I16" s="12">
        <f t="shared" si="1"/>
        <v>0</v>
      </c>
      <c r="J16" s="9"/>
      <c r="K16" s="10"/>
      <c r="L16" s="12">
        <f t="shared" si="2"/>
        <v>0</v>
      </c>
      <c r="M16" s="12">
        <f t="shared" si="3"/>
        <v>0</v>
      </c>
      <c r="N16" s="12">
        <f t="shared" si="4"/>
        <v>0</v>
      </c>
      <c r="O16" s="13">
        <f t="shared" si="5"/>
        <v>0</v>
      </c>
    </row>
    <row r="17" spans="1:15" x14ac:dyDescent="0.25">
      <c r="A17" s="9"/>
      <c r="B17" s="9"/>
      <c r="C17" s="9"/>
      <c r="D17" s="9"/>
      <c r="E17" s="9"/>
      <c r="F17" s="12">
        <f t="shared" si="0"/>
        <v>0</v>
      </c>
      <c r="G17" s="9"/>
      <c r="H17" s="10"/>
      <c r="I17" s="12">
        <f t="shared" si="1"/>
        <v>0</v>
      </c>
      <c r="J17" s="9"/>
      <c r="K17" s="10"/>
      <c r="L17" s="12">
        <f t="shared" si="2"/>
        <v>0</v>
      </c>
      <c r="M17" s="12">
        <f t="shared" si="3"/>
        <v>0</v>
      </c>
      <c r="N17" s="12">
        <f t="shared" si="4"/>
        <v>0</v>
      </c>
      <c r="O17" s="13">
        <f t="shared" si="5"/>
        <v>0</v>
      </c>
    </row>
    <row r="18" spans="1:15" x14ac:dyDescent="0.25">
      <c r="A18" s="9"/>
      <c r="B18" s="9"/>
      <c r="C18" s="9"/>
      <c r="D18" s="9"/>
      <c r="E18" s="9"/>
      <c r="F18" s="12">
        <f t="shared" si="0"/>
        <v>0</v>
      </c>
      <c r="G18" s="9"/>
      <c r="H18" s="10"/>
      <c r="I18" s="12">
        <f t="shared" si="1"/>
        <v>0</v>
      </c>
      <c r="J18" s="9"/>
      <c r="K18" s="10"/>
      <c r="L18" s="12">
        <f t="shared" si="2"/>
        <v>0</v>
      </c>
      <c r="M18" s="12">
        <f t="shared" si="3"/>
        <v>0</v>
      </c>
      <c r="N18" s="12">
        <f t="shared" si="4"/>
        <v>0</v>
      </c>
      <c r="O18" s="13">
        <f t="shared" si="5"/>
        <v>0</v>
      </c>
    </row>
    <row r="19" spans="1:15" x14ac:dyDescent="0.25">
      <c r="A19" s="9"/>
      <c r="B19" s="9"/>
      <c r="C19" s="9"/>
      <c r="D19" s="9"/>
      <c r="E19" s="9"/>
      <c r="F19" s="12">
        <f t="shared" si="0"/>
        <v>0</v>
      </c>
      <c r="G19" s="9"/>
      <c r="H19" s="10"/>
      <c r="I19" s="12">
        <f t="shared" si="1"/>
        <v>0</v>
      </c>
      <c r="J19" s="9"/>
      <c r="K19" s="10"/>
      <c r="L19" s="12">
        <f t="shared" si="2"/>
        <v>0</v>
      </c>
      <c r="M19" s="12">
        <f t="shared" si="3"/>
        <v>0</v>
      </c>
      <c r="N19" s="12">
        <f t="shared" si="4"/>
        <v>0</v>
      </c>
      <c r="O19" s="13">
        <f t="shared" si="5"/>
        <v>0</v>
      </c>
    </row>
    <row r="20" spans="1:15" x14ac:dyDescent="0.25">
      <c r="A20" s="9"/>
      <c r="B20" s="9"/>
      <c r="C20" s="9"/>
      <c r="D20" s="9"/>
      <c r="E20" s="9"/>
      <c r="F20" s="12">
        <f t="shared" si="0"/>
        <v>0</v>
      </c>
      <c r="G20" s="9"/>
      <c r="H20" s="10"/>
      <c r="I20" s="12">
        <f t="shared" si="1"/>
        <v>0</v>
      </c>
      <c r="J20" s="9"/>
      <c r="K20" s="10"/>
      <c r="L20" s="12">
        <f t="shared" si="2"/>
        <v>0</v>
      </c>
      <c r="M20" s="12">
        <f t="shared" si="3"/>
        <v>0</v>
      </c>
      <c r="N20" s="12">
        <f t="shared" si="4"/>
        <v>0</v>
      </c>
      <c r="O20" s="13">
        <f t="shared" si="5"/>
        <v>0</v>
      </c>
    </row>
    <row r="21" spans="1:15" x14ac:dyDescent="0.25">
      <c r="A21" s="9"/>
      <c r="B21" s="9"/>
      <c r="C21" s="9"/>
      <c r="D21" s="9"/>
      <c r="E21" s="9"/>
      <c r="F21" s="12">
        <f t="shared" si="0"/>
        <v>0</v>
      </c>
      <c r="G21" s="9"/>
      <c r="H21" s="10"/>
      <c r="I21" s="12">
        <f t="shared" si="1"/>
        <v>0</v>
      </c>
      <c r="J21" s="9"/>
      <c r="K21" s="10"/>
      <c r="L21" s="12">
        <f t="shared" si="2"/>
        <v>0</v>
      </c>
      <c r="M21" s="12">
        <f t="shared" si="3"/>
        <v>0</v>
      </c>
      <c r="N21" s="12">
        <f t="shared" si="4"/>
        <v>0</v>
      </c>
      <c r="O21" s="13">
        <f t="shared" si="5"/>
        <v>0</v>
      </c>
    </row>
    <row r="22" spans="1:15" x14ac:dyDescent="0.25">
      <c r="A22" s="9"/>
      <c r="B22" s="9"/>
      <c r="C22" s="9"/>
      <c r="D22" s="9"/>
      <c r="E22" s="9"/>
      <c r="F22" s="12">
        <f t="shared" si="0"/>
        <v>0</v>
      </c>
      <c r="G22" s="9"/>
      <c r="H22" s="10"/>
      <c r="I22" s="12">
        <f t="shared" si="1"/>
        <v>0</v>
      </c>
      <c r="J22" s="9"/>
      <c r="K22" s="10"/>
      <c r="L22" s="12">
        <f t="shared" si="2"/>
        <v>0</v>
      </c>
      <c r="M22" s="12">
        <f t="shared" si="3"/>
        <v>0</v>
      </c>
      <c r="N22" s="12">
        <f t="shared" si="4"/>
        <v>0</v>
      </c>
      <c r="O22" s="13">
        <f t="shared" si="5"/>
        <v>0</v>
      </c>
    </row>
    <row r="23" spans="1:15" x14ac:dyDescent="0.25">
      <c r="A23" s="9"/>
      <c r="B23" s="9"/>
      <c r="C23" s="9"/>
      <c r="D23" s="9"/>
      <c r="E23" s="9"/>
      <c r="F23" s="12">
        <f t="shared" si="0"/>
        <v>0</v>
      </c>
      <c r="G23" s="9"/>
      <c r="H23" s="10"/>
      <c r="I23" s="12">
        <f t="shared" si="1"/>
        <v>0</v>
      </c>
      <c r="J23" s="9"/>
      <c r="K23" s="10"/>
      <c r="L23" s="12">
        <f t="shared" si="2"/>
        <v>0</v>
      </c>
      <c r="M23" s="12">
        <f t="shared" si="3"/>
        <v>0</v>
      </c>
      <c r="N23" s="12">
        <f t="shared" si="4"/>
        <v>0</v>
      </c>
      <c r="O23" s="13">
        <f t="shared" si="5"/>
        <v>0</v>
      </c>
    </row>
    <row r="24" spans="1:15" x14ac:dyDescent="0.25">
      <c r="A24" s="9"/>
      <c r="B24" s="9"/>
      <c r="C24" s="9"/>
      <c r="D24" s="9"/>
      <c r="E24" s="9"/>
      <c r="F24" s="12">
        <f t="shared" si="0"/>
        <v>0</v>
      </c>
      <c r="G24" s="9"/>
      <c r="H24" s="10"/>
      <c r="I24" s="12">
        <f t="shared" si="1"/>
        <v>0</v>
      </c>
      <c r="J24" s="9"/>
      <c r="K24" s="10"/>
      <c r="L24" s="12">
        <f t="shared" si="2"/>
        <v>0</v>
      </c>
      <c r="M24" s="12">
        <f t="shared" si="3"/>
        <v>0</v>
      </c>
      <c r="N24" s="12">
        <f t="shared" si="4"/>
        <v>0</v>
      </c>
      <c r="O24" s="13">
        <f t="shared" si="5"/>
        <v>0</v>
      </c>
    </row>
    <row r="25" spans="1:15" x14ac:dyDescent="0.25">
      <c r="A25" s="9"/>
      <c r="B25" s="9"/>
      <c r="C25" s="9"/>
      <c r="D25" s="9"/>
      <c r="E25" s="9"/>
      <c r="F25" s="12">
        <f t="shared" si="0"/>
        <v>0</v>
      </c>
      <c r="G25" s="9"/>
      <c r="H25" s="10"/>
      <c r="I25" s="12">
        <f t="shared" si="1"/>
        <v>0</v>
      </c>
      <c r="J25" s="9"/>
      <c r="K25" s="10"/>
      <c r="L25" s="12">
        <f t="shared" si="2"/>
        <v>0</v>
      </c>
      <c r="M25" s="12">
        <f t="shared" si="3"/>
        <v>0</v>
      </c>
      <c r="N25" s="12">
        <f t="shared" si="4"/>
        <v>0</v>
      </c>
      <c r="O25" s="13">
        <f t="shared" si="5"/>
        <v>0</v>
      </c>
    </row>
    <row r="26" spans="1:15" x14ac:dyDescent="0.25">
      <c r="A26" s="9"/>
      <c r="B26" s="9"/>
      <c r="C26" s="9"/>
      <c r="D26" s="9"/>
      <c r="E26" s="9"/>
      <c r="F26" s="12">
        <f t="shared" si="0"/>
        <v>0</v>
      </c>
      <c r="G26" s="9"/>
      <c r="H26" s="10"/>
      <c r="I26" s="12">
        <f t="shared" si="1"/>
        <v>0</v>
      </c>
      <c r="J26" s="9"/>
      <c r="K26" s="10"/>
      <c r="L26" s="12">
        <f t="shared" si="2"/>
        <v>0</v>
      </c>
      <c r="M26" s="12">
        <f t="shared" si="3"/>
        <v>0</v>
      </c>
      <c r="N26" s="12">
        <f t="shared" si="4"/>
        <v>0</v>
      </c>
      <c r="O26" s="13">
        <f t="shared" si="5"/>
        <v>0</v>
      </c>
    </row>
    <row r="27" spans="1:15" x14ac:dyDescent="0.25">
      <c r="A27" s="9"/>
      <c r="B27" s="9"/>
      <c r="C27" s="9"/>
      <c r="D27" s="9"/>
      <c r="E27" s="9"/>
      <c r="F27" s="12">
        <f t="shared" si="0"/>
        <v>0</v>
      </c>
      <c r="G27" s="9"/>
      <c r="H27" s="10"/>
      <c r="I27" s="12">
        <f t="shared" si="1"/>
        <v>0</v>
      </c>
      <c r="J27" s="9"/>
      <c r="K27" s="10"/>
      <c r="L27" s="12">
        <f t="shared" si="2"/>
        <v>0</v>
      </c>
      <c r="M27" s="12">
        <f t="shared" si="3"/>
        <v>0</v>
      </c>
      <c r="N27" s="12">
        <f t="shared" si="4"/>
        <v>0</v>
      </c>
      <c r="O27" s="13">
        <f t="shared" si="5"/>
        <v>0</v>
      </c>
    </row>
    <row r="28" spans="1:15" x14ac:dyDescent="0.25">
      <c r="A28" s="9"/>
      <c r="B28" s="9"/>
      <c r="C28" s="9"/>
      <c r="D28" s="9"/>
      <c r="E28" s="9"/>
      <c r="F28" s="12">
        <f t="shared" si="0"/>
        <v>0</v>
      </c>
      <c r="G28" s="9"/>
      <c r="H28" s="10"/>
      <c r="I28" s="12">
        <f t="shared" si="1"/>
        <v>0</v>
      </c>
      <c r="J28" s="9"/>
      <c r="K28" s="10"/>
      <c r="L28" s="12">
        <f t="shared" si="2"/>
        <v>0</v>
      </c>
      <c r="M28" s="12">
        <f t="shared" si="3"/>
        <v>0</v>
      </c>
      <c r="N28" s="12">
        <f t="shared" si="4"/>
        <v>0</v>
      </c>
      <c r="O28" s="13">
        <f t="shared" si="5"/>
        <v>0</v>
      </c>
    </row>
    <row r="29" spans="1:15" x14ac:dyDescent="0.25">
      <c r="A29" s="9"/>
      <c r="B29" s="9"/>
      <c r="C29" s="9"/>
      <c r="D29" s="9"/>
      <c r="E29" s="9"/>
      <c r="F29" s="12">
        <f t="shared" si="0"/>
        <v>0</v>
      </c>
      <c r="G29" s="9"/>
      <c r="H29" s="10"/>
      <c r="I29" s="12">
        <f t="shared" si="1"/>
        <v>0</v>
      </c>
      <c r="J29" s="9"/>
      <c r="K29" s="10"/>
      <c r="L29" s="12">
        <f t="shared" si="2"/>
        <v>0</v>
      </c>
      <c r="M29" s="12">
        <f t="shared" si="3"/>
        <v>0</v>
      </c>
      <c r="N29" s="12">
        <f t="shared" si="4"/>
        <v>0</v>
      </c>
      <c r="O29" s="13">
        <f t="shared" si="5"/>
        <v>0</v>
      </c>
    </row>
    <row r="30" spans="1:15" x14ac:dyDescent="0.25">
      <c r="A30" s="9"/>
      <c r="B30" s="9"/>
      <c r="C30" s="9"/>
      <c r="D30" s="9"/>
      <c r="E30" s="9"/>
      <c r="F30" s="12">
        <f t="shared" si="0"/>
        <v>0</v>
      </c>
      <c r="G30" s="9"/>
      <c r="H30" s="10"/>
      <c r="I30" s="12">
        <f t="shared" si="1"/>
        <v>0</v>
      </c>
      <c r="J30" s="9"/>
      <c r="K30" s="10"/>
      <c r="L30" s="12">
        <f t="shared" si="2"/>
        <v>0</v>
      </c>
      <c r="M30" s="12">
        <f t="shared" si="3"/>
        <v>0</v>
      </c>
      <c r="N30" s="12">
        <f t="shared" si="4"/>
        <v>0</v>
      </c>
      <c r="O30" s="13">
        <f t="shared" si="5"/>
        <v>0</v>
      </c>
    </row>
    <row r="31" spans="1:15" x14ac:dyDescent="0.25">
      <c r="A31" s="9"/>
      <c r="B31" s="9"/>
      <c r="C31" s="9"/>
      <c r="D31" s="9"/>
      <c r="E31" s="9"/>
      <c r="F31" s="12">
        <f t="shared" si="0"/>
        <v>0</v>
      </c>
      <c r="G31" s="9"/>
      <c r="H31" s="10"/>
      <c r="I31" s="12">
        <f t="shared" si="1"/>
        <v>0</v>
      </c>
      <c r="J31" s="9"/>
      <c r="K31" s="10"/>
      <c r="L31" s="12">
        <f t="shared" si="2"/>
        <v>0</v>
      </c>
      <c r="M31" s="12">
        <f t="shared" si="3"/>
        <v>0</v>
      </c>
      <c r="N31" s="12">
        <f t="shared" si="4"/>
        <v>0</v>
      </c>
      <c r="O31" s="13">
        <f t="shared" si="5"/>
        <v>0</v>
      </c>
    </row>
    <row r="32" spans="1:15" x14ac:dyDescent="0.25">
      <c r="A32" s="9"/>
      <c r="B32" s="9"/>
      <c r="C32" s="9"/>
      <c r="D32" s="9"/>
      <c r="E32" s="9"/>
      <c r="F32" s="12">
        <f t="shared" si="0"/>
        <v>0</v>
      </c>
      <c r="G32" s="9"/>
      <c r="H32" s="10"/>
      <c r="I32" s="12">
        <f t="shared" si="1"/>
        <v>0</v>
      </c>
      <c r="J32" s="9"/>
      <c r="K32" s="10"/>
      <c r="L32" s="12">
        <f t="shared" si="2"/>
        <v>0</v>
      </c>
      <c r="M32" s="12">
        <f t="shared" si="3"/>
        <v>0</v>
      </c>
      <c r="N32" s="12">
        <f t="shared" si="4"/>
        <v>0</v>
      </c>
      <c r="O32" s="13">
        <f t="shared" si="5"/>
        <v>0</v>
      </c>
    </row>
    <row r="33" spans="1:15" x14ac:dyDescent="0.25">
      <c r="A33" s="9"/>
      <c r="B33" s="9"/>
      <c r="C33" s="9"/>
      <c r="D33" s="9"/>
      <c r="E33" s="9"/>
      <c r="F33" s="12">
        <f t="shared" si="0"/>
        <v>0</v>
      </c>
      <c r="G33" s="9"/>
      <c r="H33" s="10"/>
      <c r="I33" s="12">
        <f t="shared" si="1"/>
        <v>0</v>
      </c>
      <c r="J33" s="9"/>
      <c r="K33" s="10"/>
      <c r="L33" s="12">
        <f t="shared" si="2"/>
        <v>0</v>
      </c>
      <c r="M33" s="12">
        <f t="shared" si="3"/>
        <v>0</v>
      </c>
      <c r="N33" s="12">
        <f t="shared" si="4"/>
        <v>0</v>
      </c>
      <c r="O33" s="13">
        <f t="shared" si="5"/>
        <v>0</v>
      </c>
    </row>
    <row r="34" spans="1:15" x14ac:dyDescent="0.25">
      <c r="A34" s="9"/>
      <c r="B34" s="9"/>
      <c r="C34" s="9"/>
      <c r="D34" s="9"/>
      <c r="E34" s="9"/>
      <c r="F34" s="12">
        <f t="shared" si="0"/>
        <v>0</v>
      </c>
      <c r="G34" s="9"/>
      <c r="H34" s="10"/>
      <c r="I34" s="12">
        <f t="shared" si="1"/>
        <v>0</v>
      </c>
      <c r="J34" s="9"/>
      <c r="K34" s="10"/>
      <c r="L34" s="12">
        <f t="shared" si="2"/>
        <v>0</v>
      </c>
      <c r="M34" s="12">
        <f t="shared" si="3"/>
        <v>0</v>
      </c>
      <c r="N34" s="12">
        <f t="shared" si="4"/>
        <v>0</v>
      </c>
      <c r="O34" s="13">
        <f t="shared" si="5"/>
        <v>0</v>
      </c>
    </row>
    <row r="35" spans="1:15" x14ac:dyDescent="0.25">
      <c r="A35" s="9"/>
      <c r="B35" s="9"/>
      <c r="C35" s="9"/>
      <c r="D35" s="9"/>
      <c r="E35" s="9"/>
      <c r="F35" s="12">
        <f t="shared" si="0"/>
        <v>0</v>
      </c>
      <c r="G35" s="9"/>
      <c r="H35" s="10"/>
      <c r="I35" s="12">
        <f t="shared" si="1"/>
        <v>0</v>
      </c>
      <c r="J35" s="9"/>
      <c r="K35" s="10"/>
      <c r="L35" s="12">
        <f t="shared" si="2"/>
        <v>0</v>
      </c>
      <c r="M35" s="12">
        <f t="shared" si="3"/>
        <v>0</v>
      </c>
      <c r="N35" s="12">
        <f t="shared" si="4"/>
        <v>0</v>
      </c>
      <c r="O35" s="13">
        <f t="shared" si="5"/>
        <v>0</v>
      </c>
    </row>
    <row r="36" spans="1:15" x14ac:dyDescent="0.25">
      <c r="A36" s="9"/>
      <c r="B36" s="9"/>
      <c r="C36" s="9"/>
      <c r="D36" s="9"/>
      <c r="E36" s="9"/>
      <c r="F36" s="12">
        <f t="shared" si="0"/>
        <v>0</v>
      </c>
      <c r="G36" s="9"/>
      <c r="H36" s="10"/>
      <c r="I36" s="12">
        <f t="shared" si="1"/>
        <v>0</v>
      </c>
      <c r="J36" s="9"/>
      <c r="K36" s="10"/>
      <c r="L36" s="12">
        <f t="shared" si="2"/>
        <v>0</v>
      </c>
      <c r="M36" s="12">
        <f t="shared" si="3"/>
        <v>0</v>
      </c>
      <c r="N36" s="12">
        <f t="shared" si="4"/>
        <v>0</v>
      </c>
      <c r="O36" s="13">
        <f t="shared" si="5"/>
        <v>0</v>
      </c>
    </row>
    <row r="37" spans="1:15" x14ac:dyDescent="0.25">
      <c r="A37" s="9"/>
      <c r="B37" s="9"/>
      <c r="C37" s="9"/>
      <c r="D37" s="9"/>
      <c r="E37" s="9"/>
      <c r="F37" s="12">
        <f t="shared" si="0"/>
        <v>0</v>
      </c>
      <c r="G37" s="9"/>
      <c r="H37" s="10"/>
      <c r="I37" s="12">
        <f t="shared" si="1"/>
        <v>0</v>
      </c>
      <c r="J37" s="9"/>
      <c r="K37" s="10"/>
      <c r="L37" s="12">
        <f t="shared" si="2"/>
        <v>0</v>
      </c>
      <c r="M37" s="12">
        <f t="shared" si="3"/>
        <v>0</v>
      </c>
      <c r="N37" s="12">
        <f t="shared" si="4"/>
        <v>0</v>
      </c>
      <c r="O37" s="13">
        <f t="shared" si="5"/>
        <v>0</v>
      </c>
    </row>
    <row r="38" spans="1:15" x14ac:dyDescent="0.25">
      <c r="A38" s="9"/>
      <c r="B38" s="9"/>
      <c r="C38" s="9"/>
      <c r="D38" s="9"/>
      <c r="E38" s="9"/>
      <c r="F38" s="12">
        <f t="shared" si="0"/>
        <v>0</v>
      </c>
      <c r="G38" s="9"/>
      <c r="H38" s="10"/>
      <c r="I38" s="12">
        <f t="shared" si="1"/>
        <v>0</v>
      </c>
      <c r="J38" s="9"/>
      <c r="K38" s="10"/>
      <c r="L38" s="12">
        <f t="shared" si="2"/>
        <v>0</v>
      </c>
      <c r="M38" s="12">
        <f t="shared" si="3"/>
        <v>0</v>
      </c>
      <c r="N38" s="12">
        <f t="shared" si="4"/>
        <v>0</v>
      </c>
      <c r="O38" s="13">
        <f t="shared" si="5"/>
        <v>0</v>
      </c>
    </row>
    <row r="39" spans="1:15" x14ac:dyDescent="0.25">
      <c r="A39" s="9"/>
      <c r="B39" s="9"/>
      <c r="C39" s="9"/>
      <c r="D39" s="9"/>
      <c r="E39" s="9"/>
      <c r="F39" s="12">
        <f t="shared" si="0"/>
        <v>0</v>
      </c>
      <c r="G39" s="9"/>
      <c r="H39" s="10"/>
      <c r="I39" s="12">
        <f t="shared" si="1"/>
        <v>0</v>
      </c>
      <c r="J39" s="9"/>
      <c r="K39" s="10"/>
      <c r="L39" s="12">
        <f t="shared" si="2"/>
        <v>0</v>
      </c>
      <c r="M39" s="12">
        <f t="shared" si="3"/>
        <v>0</v>
      </c>
      <c r="N39" s="12">
        <f t="shared" si="4"/>
        <v>0</v>
      </c>
      <c r="O39" s="13">
        <f t="shared" si="5"/>
        <v>0</v>
      </c>
    </row>
    <row r="40" spans="1:15" x14ac:dyDescent="0.25">
      <c r="A40" s="9"/>
      <c r="B40" s="9"/>
      <c r="C40" s="9"/>
      <c r="D40" s="9"/>
      <c r="E40" s="9"/>
      <c r="F40" s="12">
        <f t="shared" si="0"/>
        <v>0</v>
      </c>
      <c r="G40" s="9"/>
      <c r="H40" s="10"/>
      <c r="I40" s="12">
        <f t="shared" si="1"/>
        <v>0</v>
      </c>
      <c r="J40" s="9"/>
      <c r="K40" s="10"/>
      <c r="L40" s="12">
        <f t="shared" si="2"/>
        <v>0</v>
      </c>
      <c r="M40" s="12">
        <f t="shared" si="3"/>
        <v>0</v>
      </c>
      <c r="N40" s="12">
        <f t="shared" si="4"/>
        <v>0</v>
      </c>
      <c r="O40" s="13">
        <f t="shared" si="5"/>
        <v>0</v>
      </c>
    </row>
    <row r="41" spans="1:15" x14ac:dyDescent="0.25">
      <c r="A41" s="9"/>
      <c r="B41" s="9"/>
      <c r="C41" s="9"/>
      <c r="D41" s="9"/>
      <c r="E41" s="9"/>
      <c r="F41" s="12">
        <f t="shared" si="0"/>
        <v>0</v>
      </c>
      <c r="G41" s="9"/>
      <c r="H41" s="10"/>
      <c r="I41" s="12">
        <f t="shared" si="1"/>
        <v>0</v>
      </c>
      <c r="J41" s="9"/>
      <c r="K41" s="10"/>
      <c r="L41" s="12">
        <f t="shared" si="2"/>
        <v>0</v>
      </c>
      <c r="M41" s="12">
        <f t="shared" si="3"/>
        <v>0</v>
      </c>
      <c r="N41" s="12">
        <f t="shared" si="4"/>
        <v>0</v>
      </c>
      <c r="O41" s="13">
        <f t="shared" si="5"/>
        <v>0</v>
      </c>
    </row>
    <row r="42" spans="1:15" x14ac:dyDescent="0.25">
      <c r="A42" s="9"/>
      <c r="B42" s="9"/>
      <c r="C42" s="9"/>
      <c r="D42" s="9"/>
      <c r="E42" s="9"/>
      <c r="F42" s="12">
        <f t="shared" si="0"/>
        <v>0</v>
      </c>
      <c r="G42" s="9"/>
      <c r="H42" s="10"/>
      <c r="I42" s="12">
        <f t="shared" si="1"/>
        <v>0</v>
      </c>
      <c r="J42" s="9"/>
      <c r="K42" s="10"/>
      <c r="L42" s="12">
        <f t="shared" si="2"/>
        <v>0</v>
      </c>
      <c r="M42" s="12">
        <f t="shared" si="3"/>
        <v>0</v>
      </c>
      <c r="N42" s="12">
        <f t="shared" si="4"/>
        <v>0</v>
      </c>
      <c r="O42" s="13">
        <f t="shared" si="5"/>
        <v>0</v>
      </c>
    </row>
    <row r="43" spans="1:15" x14ac:dyDescent="0.25">
      <c r="A43" s="9"/>
      <c r="B43" s="9"/>
      <c r="C43" s="9"/>
      <c r="D43" s="9"/>
      <c r="E43" s="9"/>
      <c r="F43" s="12">
        <f t="shared" si="0"/>
        <v>0</v>
      </c>
      <c r="G43" s="9"/>
      <c r="H43" s="10"/>
      <c r="I43" s="12">
        <f t="shared" si="1"/>
        <v>0</v>
      </c>
      <c r="J43" s="9"/>
      <c r="K43" s="10"/>
      <c r="L43" s="12">
        <f t="shared" si="2"/>
        <v>0</v>
      </c>
      <c r="M43" s="12">
        <f t="shared" si="3"/>
        <v>0</v>
      </c>
      <c r="N43" s="12">
        <f t="shared" si="4"/>
        <v>0</v>
      </c>
      <c r="O43" s="13">
        <f t="shared" si="5"/>
        <v>0</v>
      </c>
    </row>
    <row r="44" spans="1:15" x14ac:dyDescent="0.25">
      <c r="A44" s="9"/>
      <c r="B44" s="9"/>
      <c r="C44" s="9"/>
      <c r="D44" s="9"/>
      <c r="E44" s="9"/>
      <c r="F44" s="12">
        <f t="shared" si="0"/>
        <v>0</v>
      </c>
      <c r="G44" s="9"/>
      <c r="H44" s="10"/>
      <c r="I44" s="12">
        <f t="shared" si="1"/>
        <v>0</v>
      </c>
      <c r="J44" s="9"/>
      <c r="K44" s="10"/>
      <c r="L44" s="12">
        <f t="shared" si="2"/>
        <v>0</v>
      </c>
      <c r="M44" s="12">
        <f t="shared" si="3"/>
        <v>0</v>
      </c>
      <c r="N44" s="12">
        <f t="shared" si="4"/>
        <v>0</v>
      </c>
      <c r="O44" s="13">
        <f t="shared" si="5"/>
        <v>0</v>
      </c>
    </row>
    <row r="45" spans="1:15" x14ac:dyDescent="0.25">
      <c r="A45" s="9"/>
      <c r="B45" s="9"/>
      <c r="C45" s="9"/>
      <c r="D45" s="9"/>
      <c r="E45" s="9"/>
      <c r="F45" s="12">
        <f t="shared" si="0"/>
        <v>0</v>
      </c>
      <c r="G45" s="9"/>
      <c r="H45" s="10"/>
      <c r="I45" s="12">
        <f t="shared" si="1"/>
        <v>0</v>
      </c>
      <c r="J45" s="9"/>
      <c r="K45" s="10"/>
      <c r="L45" s="12">
        <f t="shared" si="2"/>
        <v>0</v>
      </c>
      <c r="M45" s="12">
        <f t="shared" si="3"/>
        <v>0</v>
      </c>
      <c r="N45" s="12">
        <f t="shared" si="4"/>
        <v>0</v>
      </c>
      <c r="O45" s="13">
        <f t="shared" si="5"/>
        <v>0</v>
      </c>
    </row>
    <row r="46" spans="1:15" x14ac:dyDescent="0.25">
      <c r="A46" s="9"/>
      <c r="B46" s="9"/>
      <c r="C46" s="9"/>
      <c r="D46" s="9"/>
      <c r="E46" s="9"/>
      <c r="F46" s="12">
        <f t="shared" si="0"/>
        <v>0</v>
      </c>
      <c r="G46" s="9"/>
      <c r="H46" s="10"/>
      <c r="I46" s="12">
        <f t="shared" si="1"/>
        <v>0</v>
      </c>
      <c r="J46" s="9"/>
      <c r="K46" s="10"/>
      <c r="L46" s="12">
        <f t="shared" si="2"/>
        <v>0</v>
      </c>
      <c r="M46" s="12">
        <f t="shared" si="3"/>
        <v>0</v>
      </c>
      <c r="N46" s="12">
        <f t="shared" si="4"/>
        <v>0</v>
      </c>
      <c r="O46" s="13">
        <f t="shared" si="5"/>
        <v>0</v>
      </c>
    </row>
    <row r="47" spans="1:15" x14ac:dyDescent="0.25">
      <c r="A47" s="9"/>
      <c r="B47" s="9"/>
      <c r="C47" s="9"/>
      <c r="D47" s="9"/>
      <c r="E47" s="9"/>
      <c r="F47" s="12">
        <f t="shared" si="0"/>
        <v>0</v>
      </c>
      <c r="G47" s="9"/>
      <c r="H47" s="10"/>
      <c r="I47" s="12">
        <f t="shared" si="1"/>
        <v>0</v>
      </c>
      <c r="J47" s="9"/>
      <c r="K47" s="10"/>
      <c r="L47" s="12">
        <f t="shared" si="2"/>
        <v>0</v>
      </c>
      <c r="M47" s="12">
        <f t="shared" si="3"/>
        <v>0</v>
      </c>
      <c r="N47" s="12">
        <f t="shared" si="4"/>
        <v>0</v>
      </c>
      <c r="O47" s="13">
        <f t="shared" si="5"/>
        <v>0</v>
      </c>
    </row>
    <row r="48" spans="1:15" x14ac:dyDescent="0.25">
      <c r="A48" s="9"/>
      <c r="B48" s="9"/>
      <c r="C48" s="9"/>
      <c r="D48" s="9"/>
      <c r="E48" s="9"/>
      <c r="F48" s="12">
        <f t="shared" si="0"/>
        <v>0</v>
      </c>
      <c r="G48" s="9"/>
      <c r="H48" s="10"/>
      <c r="I48" s="12">
        <f t="shared" si="1"/>
        <v>0</v>
      </c>
      <c r="J48" s="9"/>
      <c r="K48" s="10"/>
      <c r="L48" s="12">
        <f t="shared" si="2"/>
        <v>0</v>
      </c>
      <c r="M48" s="12">
        <f t="shared" si="3"/>
        <v>0</v>
      </c>
      <c r="N48" s="12">
        <f t="shared" si="4"/>
        <v>0</v>
      </c>
      <c r="O48" s="13">
        <f t="shared" si="5"/>
        <v>0</v>
      </c>
    </row>
    <row r="49" spans="1:15" x14ac:dyDescent="0.25">
      <c r="A49" s="9"/>
      <c r="B49" s="9"/>
      <c r="C49" s="9"/>
      <c r="D49" s="9"/>
      <c r="E49" s="9"/>
      <c r="F49" s="12">
        <f t="shared" si="0"/>
        <v>0</v>
      </c>
      <c r="G49" s="9"/>
      <c r="H49" s="10"/>
      <c r="I49" s="12">
        <f t="shared" si="1"/>
        <v>0</v>
      </c>
      <c r="J49" s="9"/>
      <c r="K49" s="10"/>
      <c r="L49" s="12">
        <f t="shared" si="2"/>
        <v>0</v>
      </c>
      <c r="M49" s="12">
        <f t="shared" si="3"/>
        <v>0</v>
      </c>
      <c r="N49" s="12">
        <f t="shared" si="4"/>
        <v>0</v>
      </c>
      <c r="O49" s="13">
        <f t="shared" si="5"/>
        <v>0</v>
      </c>
    </row>
    <row r="50" spans="1:15" s="15" customFormat="1" x14ac:dyDescent="0.25">
      <c r="F50" s="14">
        <f>SUM(F9:F49)</f>
        <v>250</v>
      </c>
      <c r="I50" s="14">
        <f>SUM(I9:I49)</f>
        <v>750</v>
      </c>
      <c r="L50" s="14">
        <f>SUM(L9:L49)</f>
        <v>125</v>
      </c>
      <c r="M50" s="14"/>
      <c r="N50" s="14"/>
      <c r="O50" s="14">
        <f>SUM(O9:O49)</f>
        <v>875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G7:I7"/>
    <mergeCell ref="J7:L7"/>
    <mergeCell ref="A4:O4"/>
    <mergeCell ref="A3:O3"/>
    <mergeCell ref="M7:O7"/>
    <mergeCell ref="A5:O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1"/>
  <sheetViews>
    <sheetView showGridLines="0" workbookViewId="0">
      <selection activeCell="E14" sqref="E14"/>
    </sheetView>
  </sheetViews>
  <sheetFormatPr baseColWidth="10" defaultColWidth="11" defaultRowHeight="15.75" x14ac:dyDescent="0.25"/>
  <cols>
    <col min="1" max="1" width="19" style="1" customWidth="1"/>
    <col min="2" max="2" width="14.25" style="1" customWidth="1"/>
    <col min="3" max="3" width="14.375" style="1" customWidth="1"/>
    <col min="4" max="4" width="11.375" style="1" customWidth="1"/>
    <col min="5" max="7" width="13.625" style="1" customWidth="1"/>
    <col min="8" max="9" width="13.625" style="2" customWidth="1"/>
    <col min="10" max="10" width="13.625" style="1" customWidth="1"/>
    <col min="11" max="12" width="13.625" style="2" customWidth="1"/>
    <col min="13" max="13" width="13.625" style="1" customWidth="1"/>
    <col min="14" max="14" width="13.625" style="2" customWidth="1"/>
    <col min="15" max="15" width="16.25" style="1" customWidth="1"/>
    <col min="16" max="16384" width="11" style="1"/>
  </cols>
  <sheetData>
    <row r="3" spans="1:17" s="3" customFormat="1" x14ac:dyDescent="0.25">
      <c r="A3" s="85" t="s">
        <v>14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7" s="3" customFormat="1" x14ac:dyDescent="0.25">
      <c r="A4" s="85" t="s">
        <v>13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7" s="3" customFormat="1" x14ac:dyDescent="0.25">
      <c r="A5" s="85" t="s">
        <v>15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7" ht="16.5" thickBot="1" x14ac:dyDescent="0.3"/>
    <row r="7" spans="1:17" ht="16.5" thickBot="1" x14ac:dyDescent="0.3">
      <c r="G7" s="86" t="s">
        <v>6</v>
      </c>
      <c r="H7" s="87"/>
      <c r="I7" s="88"/>
      <c r="J7" s="86" t="s">
        <v>11</v>
      </c>
      <c r="K7" s="87"/>
      <c r="L7" s="88"/>
      <c r="M7" s="86" t="s">
        <v>4</v>
      </c>
      <c r="N7" s="87"/>
      <c r="O7" s="88"/>
    </row>
    <row r="8" spans="1:17" ht="47.25" x14ac:dyDescent="0.25">
      <c r="A8" s="4" t="s">
        <v>0</v>
      </c>
      <c r="B8" s="4" t="s">
        <v>2</v>
      </c>
      <c r="C8" s="4" t="s">
        <v>1</v>
      </c>
      <c r="D8" s="5" t="s">
        <v>8</v>
      </c>
      <c r="E8" s="5" t="s">
        <v>9</v>
      </c>
      <c r="F8" s="6" t="s">
        <v>10</v>
      </c>
      <c r="G8" s="7" t="s">
        <v>3</v>
      </c>
      <c r="H8" s="8" t="s">
        <v>7</v>
      </c>
      <c r="I8" s="8" t="s">
        <v>5</v>
      </c>
      <c r="J8" s="7" t="s">
        <v>3</v>
      </c>
      <c r="K8" s="8" t="s">
        <v>7</v>
      </c>
      <c r="L8" s="8" t="s">
        <v>5</v>
      </c>
      <c r="M8" s="7" t="s">
        <v>8</v>
      </c>
      <c r="N8" s="8" t="s">
        <v>12</v>
      </c>
      <c r="O8" s="16" t="s">
        <v>5</v>
      </c>
    </row>
    <row r="9" spans="1:17" x14ac:dyDescent="0.25">
      <c r="A9" s="9"/>
      <c r="B9" s="9"/>
      <c r="C9" s="9"/>
      <c r="D9" s="9">
        <v>10</v>
      </c>
      <c r="E9" s="9">
        <v>25</v>
      </c>
      <c r="F9" s="12">
        <f>+D9*E9</f>
        <v>250</v>
      </c>
      <c r="G9" s="9">
        <v>25</v>
      </c>
      <c r="H9" s="10">
        <v>30</v>
      </c>
      <c r="I9" s="12">
        <f>+G9*H9</f>
        <v>750</v>
      </c>
      <c r="J9" s="9">
        <v>5</v>
      </c>
      <c r="K9" s="10">
        <v>25</v>
      </c>
      <c r="L9" s="12">
        <f>+J9*K9</f>
        <v>125</v>
      </c>
      <c r="M9" s="12">
        <f>+D9+G9-J9</f>
        <v>30</v>
      </c>
      <c r="N9" s="12">
        <f>IFERROR(+O9/M9,0)</f>
        <v>29.166666666666668</v>
      </c>
      <c r="O9" s="13">
        <f>+F9+I9-L9</f>
        <v>875</v>
      </c>
    </row>
    <row r="10" spans="1:17" x14ac:dyDescent="0.25">
      <c r="A10" s="9"/>
      <c r="B10" s="9"/>
      <c r="C10" s="9"/>
      <c r="D10" s="9"/>
      <c r="E10" s="9"/>
      <c r="F10" s="12">
        <f t="shared" ref="F10:F50" si="0">+D10*E10</f>
        <v>0</v>
      </c>
      <c r="G10" s="9"/>
      <c r="H10" s="10"/>
      <c r="I10" s="12">
        <f t="shared" ref="I10:I50" si="1">+G10*H10</f>
        <v>0</v>
      </c>
      <c r="J10" s="9"/>
      <c r="K10" s="10">
        <v>5</v>
      </c>
      <c r="L10" s="12">
        <f t="shared" ref="L10:L50" si="2">+J10*K10</f>
        <v>0</v>
      </c>
      <c r="M10" s="12">
        <f t="shared" ref="M10:M50" si="3">+D10+G10-J10</f>
        <v>0</v>
      </c>
      <c r="N10" s="12">
        <f>IFERROR(+O10/M10,0)</f>
        <v>0</v>
      </c>
      <c r="O10" s="13">
        <f t="shared" ref="O10:O50" si="4">+F10+I10-L10</f>
        <v>0</v>
      </c>
    </row>
    <row r="11" spans="1:17" x14ac:dyDescent="0.25">
      <c r="A11" s="9"/>
      <c r="B11" s="9"/>
      <c r="C11" s="9"/>
      <c r="D11" s="9"/>
      <c r="E11" s="9"/>
      <c r="F11" s="12">
        <f t="shared" si="0"/>
        <v>0</v>
      </c>
      <c r="G11" s="9"/>
      <c r="H11" s="10"/>
      <c r="I11" s="12">
        <f t="shared" si="1"/>
        <v>0</v>
      </c>
      <c r="J11" s="9"/>
      <c r="K11" s="10"/>
      <c r="L11" s="12">
        <f t="shared" si="2"/>
        <v>0</v>
      </c>
      <c r="M11" s="12">
        <f t="shared" si="3"/>
        <v>0</v>
      </c>
      <c r="N11" s="12">
        <f t="shared" ref="N11:N50" si="5">IFERROR(+O11/M11,0)</f>
        <v>0</v>
      </c>
      <c r="O11" s="13">
        <f t="shared" si="4"/>
        <v>0</v>
      </c>
    </row>
    <row r="12" spans="1:17" x14ac:dyDescent="0.25">
      <c r="A12" s="9"/>
      <c r="B12" s="9"/>
      <c r="C12" s="9"/>
      <c r="D12" s="9"/>
      <c r="E12" s="9"/>
      <c r="F12" s="12">
        <f t="shared" si="0"/>
        <v>0</v>
      </c>
      <c r="G12" s="9"/>
      <c r="H12" s="10"/>
      <c r="I12" s="12">
        <f t="shared" si="1"/>
        <v>0</v>
      </c>
      <c r="J12" s="9"/>
      <c r="K12" s="10"/>
      <c r="L12" s="12">
        <f t="shared" si="2"/>
        <v>0</v>
      </c>
      <c r="M12" s="12">
        <f t="shared" si="3"/>
        <v>0</v>
      </c>
      <c r="N12" s="12">
        <f t="shared" si="5"/>
        <v>0</v>
      </c>
      <c r="O12" s="13">
        <f t="shared" si="4"/>
        <v>0</v>
      </c>
      <c r="Q12" s="11"/>
    </row>
    <row r="13" spans="1:17" x14ac:dyDescent="0.25">
      <c r="A13" s="9"/>
      <c r="B13" s="9"/>
      <c r="C13" s="9"/>
      <c r="D13" s="9"/>
      <c r="E13" s="9"/>
      <c r="F13" s="12">
        <f t="shared" si="0"/>
        <v>0</v>
      </c>
      <c r="G13" s="9"/>
      <c r="H13" s="10"/>
      <c r="I13" s="12">
        <f t="shared" si="1"/>
        <v>0</v>
      </c>
      <c r="J13" s="9"/>
      <c r="K13" s="10"/>
      <c r="L13" s="12">
        <f t="shared" si="2"/>
        <v>0</v>
      </c>
      <c r="M13" s="12">
        <f t="shared" si="3"/>
        <v>0</v>
      </c>
      <c r="N13" s="12">
        <f t="shared" si="5"/>
        <v>0</v>
      </c>
      <c r="O13" s="13">
        <f t="shared" si="4"/>
        <v>0</v>
      </c>
    </row>
    <row r="14" spans="1:17" x14ac:dyDescent="0.25">
      <c r="A14" s="9"/>
      <c r="B14" s="9"/>
      <c r="C14" s="9"/>
      <c r="D14" s="9"/>
      <c r="E14" s="9"/>
      <c r="F14" s="12">
        <f t="shared" si="0"/>
        <v>0</v>
      </c>
      <c r="G14" s="9"/>
      <c r="H14" s="10"/>
      <c r="I14" s="12">
        <f t="shared" si="1"/>
        <v>0</v>
      </c>
      <c r="J14" s="9"/>
      <c r="K14" s="10"/>
      <c r="L14" s="12">
        <f t="shared" si="2"/>
        <v>0</v>
      </c>
      <c r="M14" s="12">
        <f t="shared" si="3"/>
        <v>0</v>
      </c>
      <c r="N14" s="12">
        <f t="shared" si="5"/>
        <v>0</v>
      </c>
      <c r="O14" s="13">
        <f t="shared" si="4"/>
        <v>0</v>
      </c>
    </row>
    <row r="15" spans="1:17" x14ac:dyDescent="0.25">
      <c r="A15" s="9"/>
      <c r="B15" s="9"/>
      <c r="C15" s="9"/>
      <c r="D15" s="9"/>
      <c r="E15" s="9"/>
      <c r="F15" s="12">
        <f t="shared" si="0"/>
        <v>0</v>
      </c>
      <c r="G15" s="9"/>
      <c r="H15" s="10"/>
      <c r="I15" s="12">
        <f t="shared" si="1"/>
        <v>0</v>
      </c>
      <c r="J15" s="9"/>
      <c r="K15" s="10"/>
      <c r="L15" s="12">
        <f t="shared" si="2"/>
        <v>0</v>
      </c>
      <c r="M15" s="12">
        <f t="shared" si="3"/>
        <v>0</v>
      </c>
      <c r="N15" s="12">
        <f t="shared" si="5"/>
        <v>0</v>
      </c>
      <c r="O15" s="13">
        <f t="shared" si="4"/>
        <v>0</v>
      </c>
    </row>
    <row r="16" spans="1:17" x14ac:dyDescent="0.25">
      <c r="A16" s="9"/>
      <c r="B16" s="9"/>
      <c r="C16" s="9"/>
      <c r="D16" s="9"/>
      <c r="E16" s="9"/>
      <c r="F16" s="12">
        <f t="shared" si="0"/>
        <v>0</v>
      </c>
      <c r="G16" s="9"/>
      <c r="H16" s="10"/>
      <c r="I16" s="12">
        <f t="shared" si="1"/>
        <v>0</v>
      </c>
      <c r="J16" s="9"/>
      <c r="K16" s="10"/>
      <c r="L16" s="12">
        <f t="shared" si="2"/>
        <v>0</v>
      </c>
      <c r="M16" s="12">
        <f t="shared" si="3"/>
        <v>0</v>
      </c>
      <c r="N16" s="12">
        <f t="shared" si="5"/>
        <v>0</v>
      </c>
      <c r="O16" s="13">
        <f t="shared" si="4"/>
        <v>0</v>
      </c>
    </row>
    <row r="17" spans="1:15" x14ac:dyDescent="0.25">
      <c r="A17" s="9"/>
      <c r="B17" s="9"/>
      <c r="C17" s="9"/>
      <c r="D17" s="9"/>
      <c r="E17" s="9"/>
      <c r="F17" s="12">
        <f t="shared" si="0"/>
        <v>0</v>
      </c>
      <c r="G17" s="9"/>
      <c r="H17" s="10"/>
      <c r="I17" s="12">
        <f t="shared" si="1"/>
        <v>0</v>
      </c>
      <c r="J17" s="9"/>
      <c r="K17" s="10"/>
      <c r="L17" s="12">
        <f t="shared" si="2"/>
        <v>0</v>
      </c>
      <c r="M17" s="12">
        <f t="shared" si="3"/>
        <v>0</v>
      </c>
      <c r="N17" s="12">
        <f t="shared" si="5"/>
        <v>0</v>
      </c>
      <c r="O17" s="13">
        <f t="shared" si="4"/>
        <v>0</v>
      </c>
    </row>
    <row r="18" spans="1:15" x14ac:dyDescent="0.25">
      <c r="A18" s="9"/>
      <c r="B18" s="9"/>
      <c r="C18" s="9"/>
      <c r="D18" s="9"/>
      <c r="E18" s="9"/>
      <c r="F18" s="12">
        <f t="shared" si="0"/>
        <v>0</v>
      </c>
      <c r="G18" s="9"/>
      <c r="H18" s="10"/>
      <c r="I18" s="12">
        <f t="shared" si="1"/>
        <v>0</v>
      </c>
      <c r="J18" s="9"/>
      <c r="K18" s="10"/>
      <c r="L18" s="12">
        <f t="shared" si="2"/>
        <v>0</v>
      </c>
      <c r="M18" s="12">
        <f t="shared" si="3"/>
        <v>0</v>
      </c>
      <c r="N18" s="12">
        <f t="shared" si="5"/>
        <v>0</v>
      </c>
      <c r="O18" s="13">
        <f t="shared" si="4"/>
        <v>0</v>
      </c>
    </row>
    <row r="19" spans="1:15" x14ac:dyDescent="0.25">
      <c r="A19" s="9"/>
      <c r="B19" s="9"/>
      <c r="C19" s="9"/>
      <c r="D19" s="9"/>
      <c r="E19" s="9"/>
      <c r="F19" s="12">
        <f t="shared" si="0"/>
        <v>0</v>
      </c>
      <c r="G19" s="9"/>
      <c r="H19" s="10"/>
      <c r="I19" s="12">
        <f t="shared" si="1"/>
        <v>0</v>
      </c>
      <c r="J19" s="9"/>
      <c r="K19" s="10"/>
      <c r="L19" s="12">
        <f t="shared" si="2"/>
        <v>0</v>
      </c>
      <c r="M19" s="12">
        <f t="shared" si="3"/>
        <v>0</v>
      </c>
      <c r="N19" s="12">
        <f t="shared" si="5"/>
        <v>0</v>
      </c>
      <c r="O19" s="13">
        <f t="shared" si="4"/>
        <v>0</v>
      </c>
    </row>
    <row r="20" spans="1:15" x14ac:dyDescent="0.25">
      <c r="A20" s="9"/>
      <c r="B20" s="9"/>
      <c r="C20" s="9"/>
      <c r="D20" s="9"/>
      <c r="E20" s="9"/>
      <c r="F20" s="12">
        <f t="shared" si="0"/>
        <v>0</v>
      </c>
      <c r="G20" s="9"/>
      <c r="H20" s="10"/>
      <c r="I20" s="12">
        <f t="shared" si="1"/>
        <v>0</v>
      </c>
      <c r="J20" s="9"/>
      <c r="K20" s="10"/>
      <c r="L20" s="12">
        <f t="shared" si="2"/>
        <v>0</v>
      </c>
      <c r="M20" s="12">
        <f t="shared" si="3"/>
        <v>0</v>
      </c>
      <c r="N20" s="12">
        <f t="shared" si="5"/>
        <v>0</v>
      </c>
      <c r="O20" s="13">
        <f t="shared" si="4"/>
        <v>0</v>
      </c>
    </row>
    <row r="21" spans="1:15" x14ac:dyDescent="0.25">
      <c r="A21" s="9"/>
      <c r="B21" s="9"/>
      <c r="C21" s="9"/>
      <c r="D21" s="9"/>
      <c r="E21" s="9"/>
      <c r="F21" s="12">
        <f>+D21*E21</f>
        <v>0</v>
      </c>
      <c r="G21" s="9"/>
      <c r="H21" s="10"/>
      <c r="I21" s="12">
        <f t="shared" si="1"/>
        <v>0</v>
      </c>
      <c r="J21" s="9"/>
      <c r="K21" s="10"/>
      <c r="L21" s="12">
        <f t="shared" si="2"/>
        <v>0</v>
      </c>
      <c r="M21" s="12">
        <f t="shared" si="3"/>
        <v>0</v>
      </c>
      <c r="N21" s="12">
        <f t="shared" si="5"/>
        <v>0</v>
      </c>
      <c r="O21" s="13">
        <f t="shared" si="4"/>
        <v>0</v>
      </c>
    </row>
    <row r="22" spans="1:15" x14ac:dyDescent="0.25">
      <c r="A22" s="9"/>
      <c r="B22" s="9"/>
      <c r="C22" s="9"/>
      <c r="D22" s="9"/>
      <c r="E22" s="9"/>
      <c r="F22" s="12">
        <f>+D22*E22</f>
        <v>0</v>
      </c>
      <c r="G22" s="9"/>
      <c r="H22" s="10"/>
      <c r="I22" s="12">
        <f t="shared" si="1"/>
        <v>0</v>
      </c>
      <c r="J22" s="9"/>
      <c r="K22" s="10"/>
      <c r="L22" s="12"/>
      <c r="M22" s="12"/>
      <c r="N22" s="12"/>
      <c r="O22" s="13"/>
    </row>
    <row r="23" spans="1:15" x14ac:dyDescent="0.25">
      <c r="A23" s="9"/>
      <c r="B23" s="9"/>
      <c r="C23" s="9"/>
      <c r="D23" s="9"/>
      <c r="E23" s="9"/>
      <c r="F23" s="12">
        <f t="shared" si="0"/>
        <v>0</v>
      </c>
      <c r="G23" s="9"/>
      <c r="H23" s="10"/>
      <c r="I23" s="12">
        <f t="shared" si="1"/>
        <v>0</v>
      </c>
      <c r="J23" s="9"/>
      <c r="K23" s="10"/>
      <c r="L23" s="12">
        <f t="shared" si="2"/>
        <v>0</v>
      </c>
      <c r="M23" s="12">
        <f t="shared" si="3"/>
        <v>0</v>
      </c>
      <c r="N23" s="12">
        <f t="shared" si="5"/>
        <v>0</v>
      </c>
      <c r="O23" s="13">
        <f t="shared" si="4"/>
        <v>0</v>
      </c>
    </row>
    <row r="24" spans="1:15" x14ac:dyDescent="0.25">
      <c r="A24" s="9"/>
      <c r="B24" s="9"/>
      <c r="C24" s="9"/>
      <c r="D24" s="9"/>
      <c r="E24" s="9"/>
      <c r="F24" s="12">
        <f t="shared" si="0"/>
        <v>0</v>
      </c>
      <c r="G24" s="9"/>
      <c r="H24" s="10"/>
      <c r="I24" s="12">
        <f t="shared" si="1"/>
        <v>0</v>
      </c>
      <c r="J24" s="9"/>
      <c r="K24" s="10"/>
      <c r="L24" s="12">
        <f t="shared" si="2"/>
        <v>0</v>
      </c>
      <c r="M24" s="12">
        <f t="shared" si="3"/>
        <v>0</v>
      </c>
      <c r="N24" s="12">
        <f t="shared" si="5"/>
        <v>0</v>
      </c>
      <c r="O24" s="13">
        <f t="shared" si="4"/>
        <v>0</v>
      </c>
    </row>
    <row r="25" spans="1:15" x14ac:dyDescent="0.25">
      <c r="A25" s="9"/>
      <c r="B25" s="9"/>
      <c r="C25" s="9"/>
      <c r="D25" s="9"/>
      <c r="E25" s="9"/>
      <c r="F25" s="12">
        <f t="shared" si="0"/>
        <v>0</v>
      </c>
      <c r="G25" s="9"/>
      <c r="H25" s="10"/>
      <c r="I25" s="12">
        <f t="shared" si="1"/>
        <v>0</v>
      </c>
      <c r="J25" s="9"/>
      <c r="K25" s="10"/>
      <c r="L25" s="12">
        <f t="shared" si="2"/>
        <v>0</v>
      </c>
      <c r="M25" s="12">
        <f t="shared" si="3"/>
        <v>0</v>
      </c>
      <c r="N25" s="12">
        <f t="shared" si="5"/>
        <v>0</v>
      </c>
      <c r="O25" s="13">
        <f t="shared" si="4"/>
        <v>0</v>
      </c>
    </row>
    <row r="26" spans="1:15" x14ac:dyDescent="0.25">
      <c r="A26" s="9"/>
      <c r="B26" s="9"/>
      <c r="C26" s="9"/>
      <c r="D26" s="9"/>
      <c r="E26" s="9"/>
      <c r="F26" s="12">
        <f t="shared" si="0"/>
        <v>0</v>
      </c>
      <c r="G26" s="9"/>
      <c r="H26" s="10"/>
      <c r="I26" s="12">
        <f t="shared" si="1"/>
        <v>0</v>
      </c>
      <c r="J26" s="9"/>
      <c r="K26" s="10"/>
      <c r="L26" s="12">
        <f t="shared" si="2"/>
        <v>0</v>
      </c>
      <c r="M26" s="12">
        <f t="shared" si="3"/>
        <v>0</v>
      </c>
      <c r="N26" s="12">
        <f t="shared" si="5"/>
        <v>0</v>
      </c>
      <c r="O26" s="13">
        <f t="shared" si="4"/>
        <v>0</v>
      </c>
    </row>
    <row r="27" spans="1:15" x14ac:dyDescent="0.25">
      <c r="A27" s="9"/>
      <c r="B27" s="9"/>
      <c r="C27" s="9"/>
      <c r="D27" s="9"/>
      <c r="E27" s="9"/>
      <c r="F27" s="12">
        <f t="shared" si="0"/>
        <v>0</v>
      </c>
      <c r="G27" s="9"/>
      <c r="H27" s="10"/>
      <c r="I27" s="12">
        <f t="shared" si="1"/>
        <v>0</v>
      </c>
      <c r="J27" s="9"/>
      <c r="K27" s="10"/>
      <c r="L27" s="12">
        <f t="shared" si="2"/>
        <v>0</v>
      </c>
      <c r="M27" s="12">
        <f t="shared" si="3"/>
        <v>0</v>
      </c>
      <c r="N27" s="12">
        <f t="shared" si="5"/>
        <v>0</v>
      </c>
      <c r="O27" s="13">
        <f t="shared" si="4"/>
        <v>0</v>
      </c>
    </row>
    <row r="28" spans="1:15" x14ac:dyDescent="0.25">
      <c r="A28" s="9"/>
      <c r="B28" s="9"/>
      <c r="C28" s="9"/>
      <c r="D28" s="9"/>
      <c r="E28" s="9"/>
      <c r="F28" s="12">
        <f t="shared" si="0"/>
        <v>0</v>
      </c>
      <c r="G28" s="9"/>
      <c r="H28" s="10"/>
      <c r="I28" s="12">
        <f t="shared" si="1"/>
        <v>0</v>
      </c>
      <c r="J28" s="9"/>
      <c r="K28" s="10"/>
      <c r="L28" s="12">
        <f t="shared" si="2"/>
        <v>0</v>
      </c>
      <c r="M28" s="12">
        <f t="shared" si="3"/>
        <v>0</v>
      </c>
      <c r="N28" s="12">
        <f t="shared" si="5"/>
        <v>0</v>
      </c>
      <c r="O28" s="13">
        <f t="shared" si="4"/>
        <v>0</v>
      </c>
    </row>
    <row r="29" spans="1:15" x14ac:dyDescent="0.25">
      <c r="A29" s="9"/>
      <c r="B29" s="9"/>
      <c r="C29" s="9"/>
      <c r="D29" s="9"/>
      <c r="E29" s="9"/>
      <c r="F29" s="12">
        <f t="shared" si="0"/>
        <v>0</v>
      </c>
      <c r="G29" s="9"/>
      <c r="H29" s="10"/>
      <c r="I29" s="12">
        <f t="shared" si="1"/>
        <v>0</v>
      </c>
      <c r="J29" s="9"/>
      <c r="K29" s="10"/>
      <c r="L29" s="12">
        <f t="shared" si="2"/>
        <v>0</v>
      </c>
      <c r="M29" s="12">
        <f t="shared" si="3"/>
        <v>0</v>
      </c>
      <c r="N29" s="12">
        <f t="shared" si="5"/>
        <v>0</v>
      </c>
      <c r="O29" s="13">
        <f t="shared" si="4"/>
        <v>0</v>
      </c>
    </row>
    <row r="30" spans="1:15" x14ac:dyDescent="0.25">
      <c r="A30" s="9"/>
      <c r="B30" s="9"/>
      <c r="C30" s="9"/>
      <c r="D30" s="9"/>
      <c r="E30" s="9"/>
      <c r="F30" s="12">
        <f t="shared" si="0"/>
        <v>0</v>
      </c>
      <c r="G30" s="9"/>
      <c r="H30" s="10"/>
      <c r="I30" s="12">
        <f t="shared" si="1"/>
        <v>0</v>
      </c>
      <c r="J30" s="9"/>
      <c r="K30" s="10"/>
      <c r="L30" s="12">
        <f t="shared" si="2"/>
        <v>0</v>
      </c>
      <c r="M30" s="12">
        <f t="shared" si="3"/>
        <v>0</v>
      </c>
      <c r="N30" s="12">
        <f t="shared" si="5"/>
        <v>0</v>
      </c>
      <c r="O30" s="13">
        <f t="shared" si="4"/>
        <v>0</v>
      </c>
    </row>
    <row r="31" spans="1:15" x14ac:dyDescent="0.25">
      <c r="A31" s="9"/>
      <c r="B31" s="9"/>
      <c r="C31" s="9"/>
      <c r="D31" s="9"/>
      <c r="E31" s="9"/>
      <c r="F31" s="12">
        <f t="shared" si="0"/>
        <v>0</v>
      </c>
      <c r="G31" s="9"/>
      <c r="H31" s="10"/>
      <c r="I31" s="12">
        <f t="shared" si="1"/>
        <v>0</v>
      </c>
      <c r="J31" s="9"/>
      <c r="K31" s="10"/>
      <c r="L31" s="12">
        <f t="shared" si="2"/>
        <v>0</v>
      </c>
      <c r="M31" s="12">
        <f t="shared" si="3"/>
        <v>0</v>
      </c>
      <c r="N31" s="12">
        <f t="shared" si="5"/>
        <v>0</v>
      </c>
      <c r="O31" s="13">
        <f t="shared" si="4"/>
        <v>0</v>
      </c>
    </row>
    <row r="32" spans="1:15" x14ac:dyDescent="0.25">
      <c r="A32" s="9"/>
      <c r="B32" s="9"/>
      <c r="C32" s="9"/>
      <c r="D32" s="9"/>
      <c r="E32" s="9"/>
      <c r="F32" s="12">
        <f t="shared" si="0"/>
        <v>0</v>
      </c>
      <c r="G32" s="9"/>
      <c r="H32" s="10"/>
      <c r="I32" s="12">
        <f t="shared" si="1"/>
        <v>0</v>
      </c>
      <c r="J32" s="9"/>
      <c r="K32" s="10"/>
      <c r="L32" s="12">
        <f t="shared" si="2"/>
        <v>0</v>
      </c>
      <c r="M32" s="12">
        <f t="shared" si="3"/>
        <v>0</v>
      </c>
      <c r="N32" s="12">
        <f t="shared" si="5"/>
        <v>0</v>
      </c>
      <c r="O32" s="13">
        <f t="shared" si="4"/>
        <v>0</v>
      </c>
    </row>
    <row r="33" spans="1:15" x14ac:dyDescent="0.25">
      <c r="A33" s="9"/>
      <c r="B33" s="9"/>
      <c r="C33" s="9"/>
      <c r="D33" s="9"/>
      <c r="E33" s="9"/>
      <c r="F33" s="12">
        <f t="shared" si="0"/>
        <v>0</v>
      </c>
      <c r="G33" s="9"/>
      <c r="H33" s="10"/>
      <c r="I33" s="12">
        <f t="shared" si="1"/>
        <v>0</v>
      </c>
      <c r="J33" s="9"/>
      <c r="K33" s="10"/>
      <c r="L33" s="12">
        <f t="shared" si="2"/>
        <v>0</v>
      </c>
      <c r="M33" s="12">
        <f t="shared" si="3"/>
        <v>0</v>
      </c>
      <c r="N33" s="12">
        <f t="shared" si="5"/>
        <v>0</v>
      </c>
      <c r="O33" s="13">
        <f t="shared" si="4"/>
        <v>0</v>
      </c>
    </row>
    <row r="34" spans="1:15" x14ac:dyDescent="0.25">
      <c r="A34" s="9"/>
      <c r="B34" s="9"/>
      <c r="C34" s="9"/>
      <c r="D34" s="9"/>
      <c r="E34" s="9"/>
      <c r="F34" s="12">
        <f t="shared" si="0"/>
        <v>0</v>
      </c>
      <c r="G34" s="9"/>
      <c r="H34" s="10"/>
      <c r="I34" s="12">
        <f t="shared" si="1"/>
        <v>0</v>
      </c>
      <c r="J34" s="9"/>
      <c r="K34" s="10"/>
      <c r="L34" s="12">
        <f t="shared" si="2"/>
        <v>0</v>
      </c>
      <c r="M34" s="12">
        <f t="shared" si="3"/>
        <v>0</v>
      </c>
      <c r="N34" s="12">
        <f t="shared" si="5"/>
        <v>0</v>
      </c>
      <c r="O34" s="13">
        <f t="shared" si="4"/>
        <v>0</v>
      </c>
    </row>
    <row r="35" spans="1:15" x14ac:dyDescent="0.25">
      <c r="A35" s="9"/>
      <c r="B35" s="9"/>
      <c r="C35" s="9"/>
      <c r="D35" s="9"/>
      <c r="E35" s="9"/>
      <c r="F35" s="12">
        <f t="shared" si="0"/>
        <v>0</v>
      </c>
      <c r="G35" s="9"/>
      <c r="H35" s="10"/>
      <c r="I35" s="12">
        <f t="shared" si="1"/>
        <v>0</v>
      </c>
      <c r="J35" s="9"/>
      <c r="K35" s="10"/>
      <c r="L35" s="12">
        <f t="shared" si="2"/>
        <v>0</v>
      </c>
      <c r="M35" s="12">
        <f t="shared" si="3"/>
        <v>0</v>
      </c>
      <c r="N35" s="12">
        <f t="shared" si="5"/>
        <v>0</v>
      </c>
      <c r="O35" s="13">
        <f t="shared" si="4"/>
        <v>0</v>
      </c>
    </row>
    <row r="36" spans="1:15" x14ac:dyDescent="0.25">
      <c r="A36" s="9"/>
      <c r="B36" s="9"/>
      <c r="C36" s="9"/>
      <c r="D36" s="9"/>
      <c r="E36" s="9"/>
      <c r="F36" s="12">
        <f t="shared" si="0"/>
        <v>0</v>
      </c>
      <c r="G36" s="9"/>
      <c r="H36" s="10"/>
      <c r="I36" s="12">
        <f t="shared" si="1"/>
        <v>0</v>
      </c>
      <c r="J36" s="9"/>
      <c r="K36" s="10"/>
      <c r="L36" s="12">
        <f t="shared" si="2"/>
        <v>0</v>
      </c>
      <c r="M36" s="12">
        <f t="shared" si="3"/>
        <v>0</v>
      </c>
      <c r="N36" s="12">
        <f t="shared" si="5"/>
        <v>0</v>
      </c>
      <c r="O36" s="13">
        <f t="shared" si="4"/>
        <v>0</v>
      </c>
    </row>
    <row r="37" spans="1:15" x14ac:dyDescent="0.25">
      <c r="A37" s="9"/>
      <c r="B37" s="9"/>
      <c r="C37" s="9"/>
      <c r="D37" s="9"/>
      <c r="E37" s="9"/>
      <c r="F37" s="12">
        <f t="shared" si="0"/>
        <v>0</v>
      </c>
      <c r="G37" s="9"/>
      <c r="H37" s="10"/>
      <c r="I37" s="12">
        <f t="shared" si="1"/>
        <v>0</v>
      </c>
      <c r="J37" s="9"/>
      <c r="K37" s="10"/>
      <c r="L37" s="12">
        <f t="shared" si="2"/>
        <v>0</v>
      </c>
      <c r="M37" s="12">
        <f t="shared" si="3"/>
        <v>0</v>
      </c>
      <c r="N37" s="12">
        <f t="shared" si="5"/>
        <v>0</v>
      </c>
      <c r="O37" s="13">
        <f t="shared" si="4"/>
        <v>0</v>
      </c>
    </row>
    <row r="38" spans="1:15" x14ac:dyDescent="0.25">
      <c r="A38" s="9"/>
      <c r="B38" s="9"/>
      <c r="C38" s="9"/>
      <c r="D38" s="9"/>
      <c r="E38" s="9"/>
      <c r="F38" s="12">
        <f t="shared" si="0"/>
        <v>0</v>
      </c>
      <c r="G38" s="9"/>
      <c r="H38" s="10"/>
      <c r="I38" s="12">
        <f t="shared" si="1"/>
        <v>0</v>
      </c>
      <c r="J38" s="9"/>
      <c r="K38" s="10"/>
      <c r="L38" s="12">
        <f t="shared" si="2"/>
        <v>0</v>
      </c>
      <c r="M38" s="12">
        <f t="shared" si="3"/>
        <v>0</v>
      </c>
      <c r="N38" s="12">
        <f t="shared" si="5"/>
        <v>0</v>
      </c>
      <c r="O38" s="13">
        <f t="shared" si="4"/>
        <v>0</v>
      </c>
    </row>
    <row r="39" spans="1:15" x14ac:dyDescent="0.25">
      <c r="A39" s="9"/>
      <c r="B39" s="9"/>
      <c r="C39" s="9"/>
      <c r="D39" s="9"/>
      <c r="E39" s="9"/>
      <c r="F39" s="12">
        <f t="shared" si="0"/>
        <v>0</v>
      </c>
      <c r="G39" s="9"/>
      <c r="H39" s="10"/>
      <c r="I39" s="12">
        <f t="shared" si="1"/>
        <v>0</v>
      </c>
      <c r="J39" s="9"/>
      <c r="K39" s="10"/>
      <c r="L39" s="12">
        <f t="shared" si="2"/>
        <v>0</v>
      </c>
      <c r="M39" s="12">
        <f t="shared" si="3"/>
        <v>0</v>
      </c>
      <c r="N39" s="12">
        <f t="shared" si="5"/>
        <v>0</v>
      </c>
      <c r="O39" s="13">
        <f t="shared" si="4"/>
        <v>0</v>
      </c>
    </row>
    <row r="40" spans="1:15" x14ac:dyDescent="0.25">
      <c r="A40" s="9"/>
      <c r="B40" s="9"/>
      <c r="C40" s="9"/>
      <c r="D40" s="9"/>
      <c r="E40" s="9"/>
      <c r="F40" s="12">
        <f t="shared" si="0"/>
        <v>0</v>
      </c>
      <c r="G40" s="9"/>
      <c r="H40" s="10"/>
      <c r="I40" s="12">
        <f t="shared" si="1"/>
        <v>0</v>
      </c>
      <c r="J40" s="9"/>
      <c r="K40" s="10"/>
      <c r="L40" s="12">
        <f t="shared" si="2"/>
        <v>0</v>
      </c>
      <c r="M40" s="12">
        <f t="shared" si="3"/>
        <v>0</v>
      </c>
      <c r="N40" s="12">
        <f t="shared" si="5"/>
        <v>0</v>
      </c>
      <c r="O40" s="13">
        <f t="shared" si="4"/>
        <v>0</v>
      </c>
    </row>
    <row r="41" spans="1:15" x14ac:dyDescent="0.25">
      <c r="A41" s="9"/>
      <c r="B41" s="9"/>
      <c r="C41" s="9"/>
      <c r="D41" s="9"/>
      <c r="E41" s="9"/>
      <c r="F41" s="12">
        <f t="shared" si="0"/>
        <v>0</v>
      </c>
      <c r="G41" s="9"/>
      <c r="H41" s="10"/>
      <c r="I41" s="12">
        <f t="shared" si="1"/>
        <v>0</v>
      </c>
      <c r="J41" s="9"/>
      <c r="K41" s="10"/>
      <c r="L41" s="12">
        <f t="shared" si="2"/>
        <v>0</v>
      </c>
      <c r="M41" s="12">
        <f t="shared" si="3"/>
        <v>0</v>
      </c>
      <c r="N41" s="12">
        <f t="shared" si="5"/>
        <v>0</v>
      </c>
      <c r="O41" s="13">
        <f t="shared" si="4"/>
        <v>0</v>
      </c>
    </row>
    <row r="42" spans="1:15" x14ac:dyDescent="0.25">
      <c r="A42" s="9"/>
      <c r="B42" s="9"/>
      <c r="C42" s="9"/>
      <c r="D42" s="9"/>
      <c r="E42" s="9"/>
      <c r="F42" s="12">
        <f t="shared" si="0"/>
        <v>0</v>
      </c>
      <c r="G42" s="9"/>
      <c r="H42" s="10"/>
      <c r="I42" s="12">
        <f t="shared" si="1"/>
        <v>0</v>
      </c>
      <c r="J42" s="9"/>
      <c r="K42" s="10"/>
      <c r="L42" s="12">
        <f t="shared" si="2"/>
        <v>0</v>
      </c>
      <c r="M42" s="12">
        <f t="shared" si="3"/>
        <v>0</v>
      </c>
      <c r="N42" s="12">
        <f t="shared" si="5"/>
        <v>0</v>
      </c>
      <c r="O42" s="13">
        <f t="shared" si="4"/>
        <v>0</v>
      </c>
    </row>
    <row r="43" spans="1:15" x14ac:dyDescent="0.25">
      <c r="A43" s="9"/>
      <c r="B43" s="9"/>
      <c r="C43" s="9"/>
      <c r="D43" s="9"/>
      <c r="E43" s="9"/>
      <c r="F43" s="12">
        <f t="shared" si="0"/>
        <v>0</v>
      </c>
      <c r="G43" s="9"/>
      <c r="H43" s="10"/>
      <c r="I43" s="12">
        <f t="shared" si="1"/>
        <v>0</v>
      </c>
      <c r="J43" s="9"/>
      <c r="K43" s="10"/>
      <c r="L43" s="12">
        <f t="shared" si="2"/>
        <v>0</v>
      </c>
      <c r="M43" s="12">
        <f t="shared" si="3"/>
        <v>0</v>
      </c>
      <c r="N43" s="12">
        <f t="shared" si="5"/>
        <v>0</v>
      </c>
      <c r="O43" s="13">
        <f t="shared" si="4"/>
        <v>0</v>
      </c>
    </row>
    <row r="44" spans="1:15" x14ac:dyDescent="0.25">
      <c r="A44" s="9"/>
      <c r="B44" s="9"/>
      <c r="C44" s="9"/>
      <c r="D44" s="9"/>
      <c r="E44" s="9"/>
      <c r="F44" s="12">
        <f t="shared" si="0"/>
        <v>0</v>
      </c>
      <c r="G44" s="9"/>
      <c r="H44" s="10"/>
      <c r="I44" s="12">
        <f t="shared" si="1"/>
        <v>0</v>
      </c>
      <c r="J44" s="9"/>
      <c r="K44" s="10"/>
      <c r="L44" s="12">
        <f t="shared" si="2"/>
        <v>0</v>
      </c>
      <c r="M44" s="12">
        <f t="shared" si="3"/>
        <v>0</v>
      </c>
      <c r="N44" s="12">
        <f t="shared" si="5"/>
        <v>0</v>
      </c>
      <c r="O44" s="13">
        <f t="shared" si="4"/>
        <v>0</v>
      </c>
    </row>
    <row r="45" spans="1:15" x14ac:dyDescent="0.25">
      <c r="A45" s="9"/>
      <c r="B45" s="9"/>
      <c r="C45" s="9"/>
      <c r="D45" s="9"/>
      <c r="E45" s="9"/>
      <c r="F45" s="12">
        <f t="shared" si="0"/>
        <v>0</v>
      </c>
      <c r="G45" s="9"/>
      <c r="H45" s="10"/>
      <c r="I45" s="12">
        <f t="shared" si="1"/>
        <v>0</v>
      </c>
      <c r="J45" s="9"/>
      <c r="K45" s="10"/>
      <c r="L45" s="12">
        <f t="shared" si="2"/>
        <v>0</v>
      </c>
      <c r="M45" s="12">
        <f t="shared" si="3"/>
        <v>0</v>
      </c>
      <c r="N45" s="12">
        <f t="shared" si="5"/>
        <v>0</v>
      </c>
      <c r="O45" s="13">
        <f t="shared" si="4"/>
        <v>0</v>
      </c>
    </row>
    <row r="46" spans="1:15" x14ac:dyDescent="0.25">
      <c r="A46" s="9"/>
      <c r="B46" s="9"/>
      <c r="C46" s="9"/>
      <c r="D46" s="9"/>
      <c r="E46" s="9"/>
      <c r="F46" s="12">
        <f t="shared" si="0"/>
        <v>0</v>
      </c>
      <c r="G46" s="9"/>
      <c r="H46" s="10"/>
      <c r="I46" s="12">
        <f t="shared" si="1"/>
        <v>0</v>
      </c>
      <c r="J46" s="9"/>
      <c r="K46" s="10"/>
      <c r="L46" s="12">
        <f t="shared" si="2"/>
        <v>0</v>
      </c>
      <c r="M46" s="12">
        <f t="shared" si="3"/>
        <v>0</v>
      </c>
      <c r="N46" s="12">
        <f t="shared" si="5"/>
        <v>0</v>
      </c>
      <c r="O46" s="13">
        <f t="shared" si="4"/>
        <v>0</v>
      </c>
    </row>
    <row r="47" spans="1:15" x14ac:dyDescent="0.25">
      <c r="A47" s="9"/>
      <c r="B47" s="9"/>
      <c r="C47" s="9"/>
      <c r="D47" s="9"/>
      <c r="E47" s="9"/>
      <c r="F47" s="12">
        <f t="shared" si="0"/>
        <v>0</v>
      </c>
      <c r="G47" s="9"/>
      <c r="H47" s="10"/>
      <c r="I47" s="12">
        <f t="shared" si="1"/>
        <v>0</v>
      </c>
      <c r="J47" s="9"/>
      <c r="K47" s="10"/>
      <c r="L47" s="12">
        <f t="shared" si="2"/>
        <v>0</v>
      </c>
      <c r="M47" s="12">
        <f t="shared" si="3"/>
        <v>0</v>
      </c>
      <c r="N47" s="12">
        <f t="shared" si="5"/>
        <v>0</v>
      </c>
      <c r="O47" s="13">
        <f t="shared" si="4"/>
        <v>0</v>
      </c>
    </row>
    <row r="48" spans="1:15" x14ac:dyDescent="0.25">
      <c r="A48" s="9"/>
      <c r="B48" s="9"/>
      <c r="C48" s="9"/>
      <c r="D48" s="9"/>
      <c r="E48" s="9"/>
      <c r="F48" s="12">
        <f t="shared" si="0"/>
        <v>0</v>
      </c>
      <c r="G48" s="9"/>
      <c r="H48" s="10"/>
      <c r="I48" s="12">
        <f t="shared" si="1"/>
        <v>0</v>
      </c>
      <c r="J48" s="9"/>
      <c r="K48" s="10"/>
      <c r="L48" s="12">
        <f t="shared" si="2"/>
        <v>0</v>
      </c>
      <c r="M48" s="12">
        <f t="shared" si="3"/>
        <v>0</v>
      </c>
      <c r="N48" s="12">
        <f t="shared" si="5"/>
        <v>0</v>
      </c>
      <c r="O48" s="13">
        <f t="shared" si="4"/>
        <v>0</v>
      </c>
    </row>
    <row r="49" spans="1:15" x14ac:dyDescent="0.25">
      <c r="A49" s="9"/>
      <c r="B49" s="9"/>
      <c r="C49" s="9"/>
      <c r="D49" s="9"/>
      <c r="E49" s="9"/>
      <c r="F49" s="12">
        <f t="shared" si="0"/>
        <v>0</v>
      </c>
      <c r="G49" s="9"/>
      <c r="H49" s="10"/>
      <c r="I49" s="12">
        <f t="shared" si="1"/>
        <v>0</v>
      </c>
      <c r="J49" s="9"/>
      <c r="K49" s="10"/>
      <c r="L49" s="12">
        <f t="shared" si="2"/>
        <v>0</v>
      </c>
      <c r="M49" s="12">
        <f t="shared" si="3"/>
        <v>0</v>
      </c>
      <c r="N49" s="12">
        <f t="shared" si="5"/>
        <v>0</v>
      </c>
      <c r="O49" s="13">
        <f t="shared" si="4"/>
        <v>0</v>
      </c>
    </row>
    <row r="50" spans="1:15" x14ac:dyDescent="0.25">
      <c r="A50" s="9"/>
      <c r="B50" s="9"/>
      <c r="C50" s="9"/>
      <c r="D50" s="9"/>
      <c r="E50" s="9"/>
      <c r="F50" s="12">
        <f t="shared" si="0"/>
        <v>0</v>
      </c>
      <c r="G50" s="9"/>
      <c r="H50" s="10"/>
      <c r="I50" s="12">
        <f t="shared" si="1"/>
        <v>0</v>
      </c>
      <c r="J50" s="9"/>
      <c r="K50" s="10"/>
      <c r="L50" s="12">
        <f t="shared" si="2"/>
        <v>0</v>
      </c>
      <c r="M50" s="12">
        <f t="shared" si="3"/>
        <v>0</v>
      </c>
      <c r="N50" s="12">
        <f t="shared" si="5"/>
        <v>0</v>
      </c>
      <c r="O50" s="13">
        <f t="shared" si="4"/>
        <v>0</v>
      </c>
    </row>
    <row r="51" spans="1:15" s="15" customFormat="1" x14ac:dyDescent="0.25">
      <c r="F51" s="14">
        <f>SUM(F9:F50)</f>
        <v>250</v>
      </c>
      <c r="I51" s="14">
        <f>SUM(I9:I50)</f>
        <v>750</v>
      </c>
      <c r="L51" s="14">
        <f>SUM(L9:L50)</f>
        <v>125</v>
      </c>
      <c r="M51" s="14"/>
      <c r="N51" s="14"/>
      <c r="O51" s="14">
        <f>SUM(O9:O50)</f>
        <v>875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3:O3"/>
    <mergeCell ref="A4:O4"/>
    <mergeCell ref="A5:O5"/>
    <mergeCell ref="G7:I7"/>
    <mergeCell ref="J7:L7"/>
    <mergeCell ref="M7:O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6"/>
  <sheetViews>
    <sheetView showGridLines="0" topLeftCell="A16" workbookViewId="0">
      <selection sqref="A1:XFD1048576"/>
    </sheetView>
  </sheetViews>
  <sheetFormatPr baseColWidth="10" defaultColWidth="11" defaultRowHeight="15.75" x14ac:dyDescent="0.25"/>
  <cols>
    <col min="1" max="2" width="13.375" style="1" customWidth="1"/>
    <col min="3" max="3" width="30.125" style="1" bestFit="1" customWidth="1"/>
    <col min="4" max="4" width="44.875" style="1" customWidth="1"/>
    <col min="5" max="5" width="13.625" style="1" customWidth="1"/>
    <col min="6" max="6" width="13.625" style="2" customWidth="1"/>
    <col min="7" max="7" width="16.25" style="1" customWidth="1"/>
    <col min="8" max="16384" width="11" style="1"/>
  </cols>
  <sheetData>
    <row r="3" spans="1:9" s="3" customFormat="1" x14ac:dyDescent="0.25">
      <c r="A3" s="85" t="s">
        <v>138</v>
      </c>
      <c r="B3" s="85"/>
      <c r="C3" s="85"/>
      <c r="D3" s="85"/>
      <c r="E3" s="85"/>
      <c r="F3" s="85"/>
      <c r="G3" s="85"/>
    </row>
    <row r="4" spans="1:9" s="3" customFormat="1" x14ac:dyDescent="0.25">
      <c r="A4" s="85" t="s">
        <v>13</v>
      </c>
      <c r="B4" s="85"/>
      <c r="C4" s="85"/>
      <c r="D4" s="85"/>
      <c r="E4" s="85"/>
      <c r="F4" s="85"/>
      <c r="G4" s="85"/>
    </row>
    <row r="5" spans="1:9" s="3" customFormat="1" x14ac:dyDescent="0.25">
      <c r="A5" s="85" t="s">
        <v>140</v>
      </c>
      <c r="B5" s="85"/>
      <c r="C5" s="85"/>
      <c r="D5" s="85"/>
      <c r="E5" s="85"/>
      <c r="F5" s="85"/>
      <c r="G5" s="85"/>
    </row>
    <row r="7" spans="1:9" x14ac:dyDescent="0.25">
      <c r="E7" s="100" t="s">
        <v>4</v>
      </c>
      <c r="F7" s="100"/>
      <c r="G7" s="100"/>
    </row>
    <row r="8" spans="1:9" ht="48" thickBot="1" x14ac:dyDescent="0.3">
      <c r="A8" s="33" t="s">
        <v>0</v>
      </c>
      <c r="B8" s="33" t="s">
        <v>139</v>
      </c>
      <c r="C8" s="33" t="s">
        <v>2</v>
      </c>
      <c r="D8" s="33" t="s">
        <v>1</v>
      </c>
      <c r="E8" s="34" t="s">
        <v>8</v>
      </c>
      <c r="F8" s="35" t="s">
        <v>12</v>
      </c>
      <c r="G8" s="36" t="s">
        <v>5</v>
      </c>
    </row>
    <row r="9" spans="1:9" x14ac:dyDescent="0.25">
      <c r="A9" s="37">
        <v>44681</v>
      </c>
      <c r="B9" s="37">
        <v>44681</v>
      </c>
      <c r="C9" s="38" t="s">
        <v>105</v>
      </c>
      <c r="D9" s="38" t="s">
        <v>93</v>
      </c>
      <c r="E9" s="9">
        <v>16</v>
      </c>
      <c r="F9" s="39">
        <v>4877.4874999999993</v>
      </c>
      <c r="G9" s="40">
        <f>+E9*F9</f>
        <v>78039.799999999988</v>
      </c>
    </row>
    <row r="10" spans="1:9" x14ac:dyDescent="0.25">
      <c r="A10" s="41">
        <v>44682</v>
      </c>
      <c r="B10" s="41">
        <v>44682</v>
      </c>
      <c r="C10" s="9" t="s">
        <v>100</v>
      </c>
      <c r="D10" s="9" t="s">
        <v>80</v>
      </c>
      <c r="E10" s="9">
        <v>3</v>
      </c>
      <c r="F10" s="12">
        <v>3675</v>
      </c>
      <c r="G10" s="42">
        <f t="shared" ref="G10:G20" si="0">+E10*F10</f>
        <v>11025</v>
      </c>
    </row>
    <row r="11" spans="1:9" x14ac:dyDescent="0.25">
      <c r="A11" s="41">
        <v>44682</v>
      </c>
      <c r="B11" s="41">
        <v>44682</v>
      </c>
      <c r="C11" s="9" t="s">
        <v>99</v>
      </c>
      <c r="D11" s="9" t="s">
        <v>81</v>
      </c>
      <c r="E11" s="9">
        <v>5</v>
      </c>
      <c r="F11" s="12">
        <v>3675</v>
      </c>
      <c r="G11" s="42">
        <f t="shared" si="0"/>
        <v>18375</v>
      </c>
    </row>
    <row r="12" spans="1:9" x14ac:dyDescent="0.25">
      <c r="A12" s="41">
        <v>44682</v>
      </c>
      <c r="B12" s="41">
        <v>44682</v>
      </c>
      <c r="C12" s="9" t="s">
        <v>98</v>
      </c>
      <c r="D12" s="9" t="s">
        <v>82</v>
      </c>
      <c r="E12" s="9">
        <v>5</v>
      </c>
      <c r="F12" s="12">
        <v>3675</v>
      </c>
      <c r="G12" s="42">
        <f t="shared" si="0"/>
        <v>18375</v>
      </c>
    </row>
    <row r="13" spans="1:9" x14ac:dyDescent="0.25">
      <c r="A13" s="41">
        <v>44682</v>
      </c>
      <c r="B13" s="41">
        <v>44682</v>
      </c>
      <c r="C13" s="9" t="s">
        <v>101</v>
      </c>
      <c r="D13" s="9" t="s">
        <v>83</v>
      </c>
      <c r="E13" s="9">
        <v>5</v>
      </c>
      <c r="F13" s="12">
        <v>3675</v>
      </c>
      <c r="G13" s="42">
        <f t="shared" si="0"/>
        <v>18375</v>
      </c>
      <c r="I13" s="11"/>
    </row>
    <row r="14" spans="1:9" x14ac:dyDescent="0.25">
      <c r="A14" s="41">
        <v>44682</v>
      </c>
      <c r="B14" s="41">
        <v>44682</v>
      </c>
      <c r="C14" s="9" t="s">
        <v>97</v>
      </c>
      <c r="D14" s="9" t="s">
        <v>84</v>
      </c>
      <c r="E14" s="9">
        <v>1</v>
      </c>
      <c r="F14" s="12">
        <v>3675</v>
      </c>
      <c r="G14" s="42">
        <f t="shared" si="0"/>
        <v>3675</v>
      </c>
    </row>
    <row r="15" spans="1:9" x14ac:dyDescent="0.25">
      <c r="A15" s="41">
        <v>44682</v>
      </c>
      <c r="B15" s="41">
        <v>44682</v>
      </c>
      <c r="C15" s="9" t="s">
        <v>96</v>
      </c>
      <c r="D15" s="9" t="s">
        <v>85</v>
      </c>
      <c r="E15" s="9">
        <v>2</v>
      </c>
      <c r="F15" s="12">
        <v>3675</v>
      </c>
      <c r="G15" s="42">
        <f t="shared" si="0"/>
        <v>7350</v>
      </c>
    </row>
    <row r="16" spans="1:9" x14ac:dyDescent="0.25">
      <c r="A16" s="41">
        <v>44682</v>
      </c>
      <c r="B16" s="41">
        <v>44682</v>
      </c>
      <c r="C16" s="9" t="s">
        <v>102</v>
      </c>
      <c r="D16" s="9" t="s">
        <v>86</v>
      </c>
      <c r="E16" s="9">
        <v>1</v>
      </c>
      <c r="F16" s="12">
        <v>3675</v>
      </c>
      <c r="G16" s="42">
        <f t="shared" si="0"/>
        <v>3675</v>
      </c>
    </row>
    <row r="17" spans="1:7" x14ac:dyDescent="0.25">
      <c r="A17" s="41">
        <v>44682</v>
      </c>
      <c r="B17" s="41">
        <v>44682</v>
      </c>
      <c r="C17" s="9" t="s">
        <v>94</v>
      </c>
      <c r="D17" s="9" t="s">
        <v>87</v>
      </c>
      <c r="E17" s="9">
        <v>0</v>
      </c>
      <c r="F17" s="12">
        <v>3675</v>
      </c>
      <c r="G17" s="42">
        <f t="shared" si="0"/>
        <v>0</v>
      </c>
    </row>
    <row r="18" spans="1:7" x14ac:dyDescent="0.25">
      <c r="A18" s="41">
        <v>44682</v>
      </c>
      <c r="B18" s="41">
        <v>44682</v>
      </c>
      <c r="C18" s="9" t="s">
        <v>103</v>
      </c>
      <c r="D18" s="9" t="s">
        <v>88</v>
      </c>
      <c r="E18" s="9">
        <v>5</v>
      </c>
      <c r="F18" s="12">
        <v>3675</v>
      </c>
      <c r="G18" s="42">
        <f t="shared" si="0"/>
        <v>18375</v>
      </c>
    </row>
    <row r="19" spans="1:7" x14ac:dyDescent="0.25">
      <c r="A19" s="41">
        <v>44682</v>
      </c>
      <c r="B19" s="41">
        <v>44682</v>
      </c>
      <c r="C19" s="9" t="s">
        <v>95</v>
      </c>
      <c r="D19" s="9" t="s">
        <v>89</v>
      </c>
      <c r="E19" s="9">
        <v>4</v>
      </c>
      <c r="F19" s="12">
        <v>3675</v>
      </c>
      <c r="G19" s="42">
        <f t="shared" si="0"/>
        <v>14700</v>
      </c>
    </row>
    <row r="20" spans="1:7" ht="16.5" thickBot="1" x14ac:dyDescent="0.3">
      <c r="A20" s="43">
        <v>44682</v>
      </c>
      <c r="B20" s="43">
        <v>44682</v>
      </c>
      <c r="C20" s="44" t="s">
        <v>104</v>
      </c>
      <c r="D20" s="44" t="s">
        <v>90</v>
      </c>
      <c r="E20" s="9">
        <v>5</v>
      </c>
      <c r="F20" s="45">
        <v>3675</v>
      </c>
      <c r="G20" s="46">
        <f t="shared" si="0"/>
        <v>18375</v>
      </c>
    </row>
    <row r="21" spans="1:7" ht="16.5" thickBot="1" x14ac:dyDescent="0.3">
      <c r="A21" s="96" t="s">
        <v>137</v>
      </c>
      <c r="B21" s="97"/>
      <c r="C21" s="97"/>
      <c r="D21" s="97"/>
      <c r="E21" s="97"/>
      <c r="F21" s="98"/>
      <c r="G21" s="47">
        <f>SUM(G9:G20)</f>
        <v>210339.8</v>
      </c>
    </row>
    <row r="27" spans="1:7" x14ac:dyDescent="0.25">
      <c r="C27" s="59" t="s">
        <v>133</v>
      </c>
      <c r="D27" s="65"/>
      <c r="E27" s="89" t="s">
        <v>134</v>
      </c>
      <c r="F27" s="89"/>
    </row>
    <row r="28" spans="1:7" ht="44.25" customHeight="1" x14ac:dyDescent="0.25">
      <c r="C28" s="32" t="s">
        <v>135</v>
      </c>
      <c r="D28" s="65"/>
      <c r="E28" s="99" t="s">
        <v>136</v>
      </c>
      <c r="F28" s="99"/>
    </row>
    <row r="29" spans="1:7" x14ac:dyDescent="0.25">
      <c r="A29" s="26"/>
      <c r="B29" s="26"/>
      <c r="C29" s="27"/>
      <c r="D29" s="27"/>
      <c r="E29" s="28"/>
      <c r="F29" s="28"/>
      <c r="G29" s="29"/>
    </row>
    <row r="30" spans="1:7" x14ac:dyDescent="0.25">
      <c r="A30" s="26"/>
      <c r="B30" s="26"/>
      <c r="C30" s="27"/>
      <c r="D30" s="27"/>
      <c r="E30" s="28"/>
      <c r="F30" s="28"/>
      <c r="G30" s="29"/>
    </row>
    <row r="31" spans="1:7" x14ac:dyDescent="0.25">
      <c r="A31" s="26"/>
      <c r="B31" s="26"/>
      <c r="C31" s="27"/>
      <c r="D31" s="27"/>
      <c r="E31" s="28"/>
      <c r="F31" s="28"/>
      <c r="G31" s="29"/>
    </row>
    <row r="32" spans="1:7" x14ac:dyDescent="0.25">
      <c r="A32" s="26"/>
      <c r="B32" s="26"/>
      <c r="C32" s="27"/>
      <c r="D32" s="27"/>
      <c r="E32" s="28"/>
      <c r="F32" s="28"/>
      <c r="G32" s="29"/>
    </row>
    <row r="33" spans="1:7" x14ac:dyDescent="0.25">
      <c r="A33" s="26"/>
      <c r="B33" s="26"/>
      <c r="C33" s="27"/>
      <c r="D33" s="27"/>
      <c r="E33" s="28"/>
      <c r="F33" s="28"/>
      <c r="G33" s="29"/>
    </row>
    <row r="34" spans="1:7" s="15" customFormat="1" x14ac:dyDescent="0.25">
      <c r="E34" s="14"/>
      <c r="F34" s="14"/>
      <c r="G34" s="14"/>
    </row>
    <row r="36" spans="1:7" x14ac:dyDescent="0.25">
      <c r="G36" s="11"/>
    </row>
  </sheetData>
  <mergeCells count="7">
    <mergeCell ref="A21:F21"/>
    <mergeCell ref="E27:F27"/>
    <mergeCell ref="E28:F28"/>
    <mergeCell ref="A3:G3"/>
    <mergeCell ref="A4:G4"/>
    <mergeCell ref="A5:G5"/>
    <mergeCell ref="E7:G7"/>
  </mergeCells>
  <pageMargins left="0.77" right="0.70866141732283472" top="1.06" bottom="0.74803149606299213" header="0.31496062992125984" footer="0.31496062992125984"/>
  <pageSetup scale="6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7"/>
  <sheetViews>
    <sheetView showGridLines="0" topLeftCell="A34" zoomScale="106" zoomScaleNormal="106" workbookViewId="0">
      <selection activeCell="C39" sqref="C39"/>
    </sheetView>
  </sheetViews>
  <sheetFormatPr baseColWidth="10" defaultColWidth="11" defaultRowHeight="15.75" x14ac:dyDescent="0.25"/>
  <cols>
    <col min="1" max="1" width="13.125" style="18" bestFit="1" customWidth="1"/>
    <col min="2" max="2" width="13.125" style="18" customWidth="1"/>
    <col min="3" max="3" width="30.125" style="18" bestFit="1" customWidth="1"/>
    <col min="4" max="4" width="41.25" style="18" bestFit="1" customWidth="1"/>
    <col min="5" max="5" width="11.75" style="60" bestFit="1" customWidth="1"/>
    <col min="6" max="6" width="17.75" style="61" bestFit="1" customWidth="1"/>
    <col min="7" max="7" width="16.25" style="18" customWidth="1"/>
    <col min="8" max="16384" width="11" style="18"/>
  </cols>
  <sheetData>
    <row r="3" spans="1:9" s="17" customFormat="1" x14ac:dyDescent="0.25">
      <c r="A3" s="95" t="s">
        <v>138</v>
      </c>
      <c r="B3" s="95"/>
      <c r="C3" s="95"/>
      <c r="D3" s="95"/>
      <c r="E3" s="95"/>
      <c r="F3" s="95"/>
      <c r="G3" s="95"/>
    </row>
    <row r="4" spans="1:9" s="17" customFormat="1" x14ac:dyDescent="0.25">
      <c r="A4" s="95" t="s">
        <v>13</v>
      </c>
      <c r="B4" s="95"/>
      <c r="C4" s="95"/>
      <c r="D4" s="95"/>
      <c r="E4" s="95"/>
      <c r="F4" s="95"/>
      <c r="G4" s="95"/>
    </row>
    <row r="5" spans="1:9" s="17" customFormat="1" x14ac:dyDescent="0.25">
      <c r="A5" s="95" t="s">
        <v>140</v>
      </c>
      <c r="B5" s="95"/>
      <c r="C5" s="95"/>
      <c r="D5" s="95"/>
      <c r="E5" s="95"/>
      <c r="F5" s="95"/>
      <c r="G5" s="95"/>
    </row>
    <row r="7" spans="1:9" ht="16.5" thickBot="1" x14ac:dyDescent="0.3">
      <c r="E7" s="100"/>
      <c r="F7" s="100"/>
      <c r="G7" s="100"/>
    </row>
    <row r="8" spans="1:9" ht="47.25" x14ac:dyDescent="0.25">
      <c r="A8" s="68" t="s">
        <v>0</v>
      </c>
      <c r="B8" s="69" t="s">
        <v>139</v>
      </c>
      <c r="C8" s="69" t="s">
        <v>2</v>
      </c>
      <c r="D8" s="69" t="s">
        <v>1</v>
      </c>
      <c r="E8" s="70" t="s">
        <v>8</v>
      </c>
      <c r="F8" s="71" t="s">
        <v>12</v>
      </c>
      <c r="G8" s="72" t="s">
        <v>5</v>
      </c>
    </row>
    <row r="9" spans="1:9" x14ac:dyDescent="0.25">
      <c r="A9" s="109">
        <v>44670</v>
      </c>
      <c r="B9" s="102">
        <v>44670</v>
      </c>
      <c r="C9" s="20" t="s">
        <v>106</v>
      </c>
      <c r="D9" s="20" t="s">
        <v>69</v>
      </c>
      <c r="E9" s="103">
        <v>2</v>
      </c>
      <c r="F9" s="62">
        <v>7670</v>
      </c>
      <c r="G9" s="110">
        <f t="shared" ref="G9:G22" si="0">+E9*F9</f>
        <v>15340</v>
      </c>
    </row>
    <row r="10" spans="1:9" x14ac:dyDescent="0.25">
      <c r="A10" s="109">
        <v>44670</v>
      </c>
      <c r="B10" s="102">
        <v>44670</v>
      </c>
      <c r="C10" s="20" t="s">
        <v>107</v>
      </c>
      <c r="D10" s="20" t="s">
        <v>70</v>
      </c>
      <c r="E10" s="103">
        <v>2</v>
      </c>
      <c r="F10" s="62">
        <v>6608</v>
      </c>
      <c r="G10" s="110">
        <f t="shared" si="0"/>
        <v>13216</v>
      </c>
    </row>
    <row r="11" spans="1:9" x14ac:dyDescent="0.25">
      <c r="A11" s="109">
        <v>44670</v>
      </c>
      <c r="B11" s="102">
        <v>44670</v>
      </c>
      <c r="C11" s="20" t="s">
        <v>108</v>
      </c>
      <c r="D11" s="20" t="s">
        <v>71</v>
      </c>
      <c r="E11" s="103">
        <v>2</v>
      </c>
      <c r="F11" s="62">
        <v>6608</v>
      </c>
      <c r="G11" s="110">
        <f t="shared" si="0"/>
        <v>13216</v>
      </c>
    </row>
    <row r="12" spans="1:9" x14ac:dyDescent="0.25">
      <c r="A12" s="109">
        <v>44670</v>
      </c>
      <c r="B12" s="102">
        <v>44670</v>
      </c>
      <c r="C12" s="20" t="s">
        <v>109</v>
      </c>
      <c r="D12" s="20" t="s">
        <v>72</v>
      </c>
      <c r="E12" s="103">
        <v>2</v>
      </c>
      <c r="F12" s="62">
        <v>6608</v>
      </c>
      <c r="G12" s="110">
        <f t="shared" si="0"/>
        <v>13216</v>
      </c>
      <c r="I12" s="63"/>
    </row>
    <row r="13" spans="1:9" x14ac:dyDescent="0.25">
      <c r="A13" s="109">
        <v>44673</v>
      </c>
      <c r="B13" s="102">
        <v>44673</v>
      </c>
      <c r="C13" s="20" t="s">
        <v>111</v>
      </c>
      <c r="D13" s="20" t="s">
        <v>73</v>
      </c>
      <c r="E13" s="103">
        <v>10</v>
      </c>
      <c r="F13" s="62">
        <v>7553</v>
      </c>
      <c r="G13" s="110">
        <f t="shared" si="0"/>
        <v>75530</v>
      </c>
    </row>
    <row r="14" spans="1:9" x14ac:dyDescent="0.25">
      <c r="A14" s="109">
        <v>44673</v>
      </c>
      <c r="B14" s="102">
        <v>44673</v>
      </c>
      <c r="C14" s="20" t="s">
        <v>112</v>
      </c>
      <c r="D14" s="20" t="s">
        <v>74</v>
      </c>
      <c r="E14" s="103">
        <v>2</v>
      </c>
      <c r="F14" s="62">
        <v>6678.7999999999993</v>
      </c>
      <c r="G14" s="110">
        <f t="shared" si="0"/>
        <v>13357.599999999999</v>
      </c>
    </row>
    <row r="15" spans="1:9" x14ac:dyDescent="0.25">
      <c r="A15" s="109">
        <v>44673</v>
      </c>
      <c r="B15" s="102">
        <v>44673</v>
      </c>
      <c r="C15" s="20" t="s">
        <v>113</v>
      </c>
      <c r="D15" s="20" t="s">
        <v>75</v>
      </c>
      <c r="E15" s="103">
        <v>0</v>
      </c>
      <c r="F15" s="62">
        <v>0</v>
      </c>
      <c r="G15" s="110">
        <f t="shared" si="0"/>
        <v>0</v>
      </c>
    </row>
    <row r="16" spans="1:9" x14ac:dyDescent="0.25">
      <c r="A16" s="109">
        <v>44673</v>
      </c>
      <c r="B16" s="102">
        <v>44673</v>
      </c>
      <c r="C16" s="20" t="s">
        <v>114</v>
      </c>
      <c r="D16" s="20" t="s">
        <v>76</v>
      </c>
      <c r="E16" s="103">
        <v>0</v>
      </c>
      <c r="F16" s="62">
        <v>0</v>
      </c>
      <c r="G16" s="110">
        <f t="shared" si="0"/>
        <v>0</v>
      </c>
    </row>
    <row r="17" spans="1:7" x14ac:dyDescent="0.25">
      <c r="A17" s="109">
        <v>44673</v>
      </c>
      <c r="B17" s="102">
        <v>44673</v>
      </c>
      <c r="C17" s="20" t="s">
        <v>116</v>
      </c>
      <c r="D17" s="20" t="s">
        <v>115</v>
      </c>
      <c r="E17" s="103">
        <v>1</v>
      </c>
      <c r="F17" s="62">
        <v>6667</v>
      </c>
      <c r="G17" s="110">
        <f t="shared" si="0"/>
        <v>6667</v>
      </c>
    </row>
    <row r="18" spans="1:7" x14ac:dyDescent="0.25">
      <c r="A18" s="109">
        <v>44673</v>
      </c>
      <c r="B18" s="102">
        <v>44673</v>
      </c>
      <c r="C18" s="20" t="s">
        <v>119</v>
      </c>
      <c r="D18" s="20" t="s">
        <v>77</v>
      </c>
      <c r="E18" s="104">
        <v>0</v>
      </c>
      <c r="F18" s="62">
        <v>0</v>
      </c>
      <c r="G18" s="110">
        <f t="shared" si="0"/>
        <v>0</v>
      </c>
    </row>
    <row r="19" spans="1:7" x14ac:dyDescent="0.25">
      <c r="A19" s="109">
        <v>44691</v>
      </c>
      <c r="B19" s="102">
        <v>44691</v>
      </c>
      <c r="C19" s="20" t="s">
        <v>110</v>
      </c>
      <c r="D19" s="20" t="s">
        <v>91</v>
      </c>
      <c r="E19" s="104">
        <v>1</v>
      </c>
      <c r="F19" s="62">
        <v>5015</v>
      </c>
      <c r="G19" s="110">
        <f t="shared" si="0"/>
        <v>5015</v>
      </c>
    </row>
    <row r="20" spans="1:7" x14ac:dyDescent="0.25">
      <c r="A20" s="109">
        <v>44711</v>
      </c>
      <c r="B20" s="102">
        <v>44711</v>
      </c>
      <c r="C20" s="20" t="s">
        <v>123</v>
      </c>
      <c r="D20" s="20" t="s">
        <v>92</v>
      </c>
      <c r="E20" s="104">
        <v>1</v>
      </c>
      <c r="F20" s="62">
        <v>9086</v>
      </c>
      <c r="G20" s="110">
        <f t="shared" si="0"/>
        <v>9086</v>
      </c>
    </row>
    <row r="21" spans="1:7" x14ac:dyDescent="0.25">
      <c r="A21" s="109">
        <v>44711</v>
      </c>
      <c r="B21" s="102">
        <v>44711</v>
      </c>
      <c r="C21" s="20" t="s">
        <v>124</v>
      </c>
      <c r="D21" s="20" t="s">
        <v>122</v>
      </c>
      <c r="E21" s="103">
        <v>0</v>
      </c>
      <c r="F21" s="62">
        <v>0</v>
      </c>
      <c r="G21" s="110">
        <f t="shared" si="0"/>
        <v>0</v>
      </c>
    </row>
    <row r="22" spans="1:7" x14ac:dyDescent="0.25">
      <c r="A22" s="109">
        <v>44715</v>
      </c>
      <c r="B22" s="102">
        <v>44715</v>
      </c>
      <c r="C22" s="20" t="s">
        <v>117</v>
      </c>
      <c r="D22" s="20" t="s">
        <v>78</v>
      </c>
      <c r="E22" s="103">
        <v>0</v>
      </c>
      <c r="F22" s="62">
        <v>0</v>
      </c>
      <c r="G22" s="110">
        <f t="shared" si="0"/>
        <v>0</v>
      </c>
    </row>
    <row r="23" spans="1:7" x14ac:dyDescent="0.25">
      <c r="A23" s="109">
        <v>44715</v>
      </c>
      <c r="B23" s="102">
        <v>44715</v>
      </c>
      <c r="C23" s="20" t="s">
        <v>118</v>
      </c>
      <c r="D23" s="20" t="s">
        <v>79</v>
      </c>
      <c r="E23" s="103">
        <v>800</v>
      </c>
      <c r="F23" s="62">
        <v>8.4960000000000004</v>
      </c>
      <c r="G23" s="110">
        <f>+E23*F23</f>
        <v>6796.8</v>
      </c>
    </row>
    <row r="24" spans="1:7" x14ac:dyDescent="0.25">
      <c r="A24" s="109">
        <v>44719</v>
      </c>
      <c r="B24" s="102">
        <v>44719</v>
      </c>
      <c r="C24" s="20" t="s">
        <v>121</v>
      </c>
      <c r="D24" s="20" t="s">
        <v>120</v>
      </c>
      <c r="E24" s="104">
        <v>1</v>
      </c>
      <c r="F24" s="62">
        <v>6016.7999999999993</v>
      </c>
      <c r="G24" s="110">
        <f>+E24*F24</f>
        <v>6016.7999999999993</v>
      </c>
    </row>
    <row r="25" spans="1:7" x14ac:dyDescent="0.25">
      <c r="A25" s="109">
        <v>44831</v>
      </c>
      <c r="B25" s="102">
        <v>44831</v>
      </c>
      <c r="C25" s="20" t="s">
        <v>235</v>
      </c>
      <c r="D25" s="20" t="s">
        <v>236</v>
      </c>
      <c r="E25" s="104">
        <v>180</v>
      </c>
      <c r="F25" s="62">
        <v>261.3</v>
      </c>
      <c r="G25" s="110">
        <f t="shared" ref="G25:G39" si="1">+E25*F25</f>
        <v>47034</v>
      </c>
    </row>
    <row r="26" spans="1:7" x14ac:dyDescent="0.25">
      <c r="A26" s="109">
        <v>44831</v>
      </c>
      <c r="B26" s="102">
        <v>44831</v>
      </c>
      <c r="C26" s="20" t="s">
        <v>237</v>
      </c>
      <c r="D26" s="20" t="s">
        <v>238</v>
      </c>
      <c r="E26" s="104">
        <v>156</v>
      </c>
      <c r="F26" s="62">
        <v>603.01169999999991</v>
      </c>
      <c r="G26" s="110">
        <f t="shared" si="1"/>
        <v>94069.825199999992</v>
      </c>
    </row>
    <row r="27" spans="1:7" x14ac:dyDescent="0.25">
      <c r="A27" s="109">
        <v>44831</v>
      </c>
      <c r="B27" s="102">
        <v>44831</v>
      </c>
      <c r="C27" s="20" t="s">
        <v>239</v>
      </c>
      <c r="D27" s="20" t="s">
        <v>240</v>
      </c>
      <c r="E27" s="104">
        <v>180</v>
      </c>
      <c r="F27" s="62">
        <v>425.98000000000008</v>
      </c>
      <c r="G27" s="110">
        <f t="shared" si="1"/>
        <v>76676.400000000009</v>
      </c>
    </row>
    <row r="28" spans="1:7" x14ac:dyDescent="0.25">
      <c r="A28" s="109">
        <v>44831</v>
      </c>
      <c r="B28" s="102">
        <v>44831</v>
      </c>
      <c r="C28" s="20" t="s">
        <v>241</v>
      </c>
      <c r="D28" s="20" t="s">
        <v>242</v>
      </c>
      <c r="E28" s="104">
        <v>20</v>
      </c>
      <c r="F28" s="62">
        <v>134.0008</v>
      </c>
      <c r="G28" s="110">
        <f t="shared" si="1"/>
        <v>2680.0160000000001</v>
      </c>
    </row>
    <row r="29" spans="1:7" x14ac:dyDescent="0.25">
      <c r="A29" s="109">
        <v>44831</v>
      </c>
      <c r="B29" s="102">
        <v>44831</v>
      </c>
      <c r="C29" s="20" t="s">
        <v>243</v>
      </c>
      <c r="D29" s="20" t="s">
        <v>244</v>
      </c>
      <c r="E29" s="104">
        <v>20</v>
      </c>
      <c r="F29" s="62">
        <v>134.0008</v>
      </c>
      <c r="G29" s="110">
        <f t="shared" si="1"/>
        <v>2680.0160000000001</v>
      </c>
    </row>
    <row r="30" spans="1:7" x14ac:dyDescent="0.25">
      <c r="A30" s="109">
        <v>44831</v>
      </c>
      <c r="B30" s="102">
        <v>44831</v>
      </c>
      <c r="C30" s="20" t="s">
        <v>245</v>
      </c>
      <c r="D30" s="20" t="s">
        <v>246</v>
      </c>
      <c r="E30" s="104">
        <v>20</v>
      </c>
      <c r="F30" s="62">
        <v>147.40559999999999</v>
      </c>
      <c r="G30" s="110">
        <f t="shared" si="1"/>
        <v>2948.1120000000001</v>
      </c>
    </row>
    <row r="31" spans="1:7" x14ac:dyDescent="0.25">
      <c r="A31" s="109">
        <v>44831</v>
      </c>
      <c r="B31" s="102">
        <v>44831</v>
      </c>
      <c r="C31" s="20" t="s">
        <v>247</v>
      </c>
      <c r="D31" s="20" t="s">
        <v>248</v>
      </c>
      <c r="E31" s="104">
        <v>20</v>
      </c>
      <c r="F31" s="62">
        <v>104.35920000000002</v>
      </c>
      <c r="G31" s="110">
        <f t="shared" si="1"/>
        <v>2087.1840000000002</v>
      </c>
    </row>
    <row r="32" spans="1:7" x14ac:dyDescent="0.25">
      <c r="A32" s="109">
        <v>44831</v>
      </c>
      <c r="B32" s="102">
        <v>44831</v>
      </c>
      <c r="C32" s="20" t="s">
        <v>249</v>
      </c>
      <c r="D32" s="20" t="s">
        <v>250</v>
      </c>
      <c r="E32" s="104">
        <v>20</v>
      </c>
      <c r="F32" s="62">
        <v>71.154499999999999</v>
      </c>
      <c r="G32" s="110">
        <f t="shared" si="1"/>
        <v>1423.09</v>
      </c>
    </row>
    <row r="33" spans="1:7" x14ac:dyDescent="0.25">
      <c r="A33" s="109">
        <v>44831</v>
      </c>
      <c r="B33" s="102">
        <v>44831</v>
      </c>
      <c r="C33" s="20" t="s">
        <v>251</v>
      </c>
      <c r="D33" s="20" t="s">
        <v>252</v>
      </c>
      <c r="E33" s="104">
        <v>20</v>
      </c>
      <c r="F33" s="62">
        <v>110.684</v>
      </c>
      <c r="G33" s="110">
        <f t="shared" si="1"/>
        <v>2213.6799999999998</v>
      </c>
    </row>
    <row r="34" spans="1:7" x14ac:dyDescent="0.25">
      <c r="A34" s="109">
        <v>44831</v>
      </c>
      <c r="B34" s="102">
        <v>44831</v>
      </c>
      <c r="C34" s="20" t="s">
        <v>253</v>
      </c>
      <c r="D34" s="20" t="s">
        <v>254</v>
      </c>
      <c r="E34" s="104">
        <v>20</v>
      </c>
      <c r="F34" s="62">
        <v>189.744</v>
      </c>
      <c r="G34" s="110">
        <f t="shared" si="1"/>
        <v>3794.88</v>
      </c>
    </row>
    <row r="35" spans="1:7" x14ac:dyDescent="0.25">
      <c r="A35" s="109">
        <v>44831</v>
      </c>
      <c r="B35" s="102">
        <v>44831</v>
      </c>
      <c r="C35" s="20" t="s">
        <v>255</v>
      </c>
      <c r="D35" s="20" t="s">
        <v>256</v>
      </c>
      <c r="E35" s="104">
        <v>20</v>
      </c>
      <c r="F35" s="62">
        <v>158.12</v>
      </c>
      <c r="G35" s="110">
        <f t="shared" si="1"/>
        <v>3162.4</v>
      </c>
    </row>
    <row r="36" spans="1:7" x14ac:dyDescent="0.25">
      <c r="A36" s="109">
        <v>44831</v>
      </c>
      <c r="B36" s="102">
        <v>44831</v>
      </c>
      <c r="C36" s="20" t="s">
        <v>257</v>
      </c>
      <c r="D36" s="20" t="s">
        <v>258</v>
      </c>
      <c r="E36" s="104">
        <v>20</v>
      </c>
      <c r="F36" s="62">
        <v>107.52159999999999</v>
      </c>
      <c r="G36" s="110">
        <f t="shared" si="1"/>
        <v>2150.4319999999998</v>
      </c>
    </row>
    <row r="37" spans="1:7" x14ac:dyDescent="0.25">
      <c r="A37" s="109">
        <v>44831</v>
      </c>
      <c r="B37" s="102">
        <v>44831</v>
      </c>
      <c r="C37" s="20" t="s">
        <v>259</v>
      </c>
      <c r="D37" s="20" t="s">
        <v>260</v>
      </c>
      <c r="E37" s="104">
        <v>20</v>
      </c>
      <c r="F37" s="62">
        <v>301.5018</v>
      </c>
      <c r="G37" s="110">
        <f t="shared" si="1"/>
        <v>6030.0360000000001</v>
      </c>
    </row>
    <row r="38" spans="1:7" x14ac:dyDescent="0.25">
      <c r="A38" s="109">
        <v>44831</v>
      </c>
      <c r="B38" s="102">
        <v>44831</v>
      </c>
      <c r="C38" s="20" t="s">
        <v>261</v>
      </c>
      <c r="D38" s="20" t="s">
        <v>262</v>
      </c>
      <c r="E38" s="104">
        <v>2</v>
      </c>
      <c r="F38" s="62">
        <v>1770</v>
      </c>
      <c r="G38" s="110">
        <f t="shared" si="1"/>
        <v>3540</v>
      </c>
    </row>
    <row r="39" spans="1:7" ht="16.5" thickBot="1" x14ac:dyDescent="0.3">
      <c r="A39" s="112">
        <v>44810</v>
      </c>
      <c r="B39" s="113">
        <v>44810</v>
      </c>
      <c r="C39" s="54" t="s">
        <v>263</v>
      </c>
      <c r="D39" s="54" t="s">
        <v>264</v>
      </c>
      <c r="E39" s="114">
        <v>288</v>
      </c>
      <c r="F39" s="55">
        <v>1888</v>
      </c>
      <c r="G39" s="111">
        <f t="shared" si="1"/>
        <v>543744</v>
      </c>
    </row>
    <row r="40" spans="1:7" s="64" customFormat="1" ht="16.5" thickBot="1" x14ac:dyDescent="0.3">
      <c r="A40" s="115" t="s">
        <v>137</v>
      </c>
      <c r="B40" s="116"/>
      <c r="C40" s="116"/>
      <c r="D40" s="116"/>
      <c r="E40" s="116"/>
      <c r="F40" s="117"/>
      <c r="G40" s="105">
        <f>SUM(G9:G39)</f>
        <v>971691.27120000008</v>
      </c>
    </row>
    <row r="41" spans="1:7" s="64" customFormat="1" x14ac:dyDescent="0.25">
      <c r="E41" s="106"/>
      <c r="F41" s="107"/>
      <c r="G41" s="107"/>
    </row>
    <row r="42" spans="1:7" s="64" customFormat="1" x14ac:dyDescent="0.25">
      <c r="E42" s="106"/>
      <c r="F42" s="107"/>
      <c r="G42" s="107"/>
    </row>
    <row r="43" spans="1:7" s="64" customFormat="1" x14ac:dyDescent="0.25">
      <c r="E43" s="106"/>
      <c r="F43" s="107"/>
      <c r="G43" s="107"/>
    </row>
    <row r="44" spans="1:7" x14ac:dyDescent="0.25">
      <c r="G44" s="63"/>
    </row>
    <row r="46" spans="1:7" x14ac:dyDescent="0.25">
      <c r="C46" s="67" t="s">
        <v>133</v>
      </c>
      <c r="D46" s="66"/>
      <c r="E46" s="89" t="s">
        <v>134</v>
      </c>
      <c r="F46" s="89"/>
    </row>
    <row r="47" spans="1:7" ht="44.25" customHeight="1" x14ac:dyDescent="0.25">
      <c r="C47" s="66" t="s">
        <v>135</v>
      </c>
      <c r="D47" s="66"/>
      <c r="E47" s="108" t="s">
        <v>136</v>
      </c>
      <c r="F47" s="108"/>
    </row>
  </sheetData>
  <sortState ref="A9:F25">
    <sortCondition ref="A9:A25"/>
  </sortState>
  <mergeCells count="7">
    <mergeCell ref="E46:F46"/>
    <mergeCell ref="E47:F47"/>
    <mergeCell ref="A40:F40"/>
    <mergeCell ref="A3:G3"/>
    <mergeCell ref="A4:G4"/>
    <mergeCell ref="A5:G5"/>
    <mergeCell ref="E7:G7"/>
  </mergeCells>
  <pageMargins left="0.70866141732283472" right="0.70866141732283472" top="1.04" bottom="0.74803149606299213" header="0.31496062992125984" footer="0.31496062992125984"/>
  <pageSetup scale="6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3"/>
  <sheetViews>
    <sheetView showGridLines="0" tabSelected="1" workbookViewId="0">
      <selection activeCell="D16" sqref="D16"/>
    </sheetView>
  </sheetViews>
  <sheetFormatPr baseColWidth="10" defaultColWidth="11" defaultRowHeight="15.75" x14ac:dyDescent="0.25"/>
  <cols>
    <col min="1" max="2" width="16" style="77" customWidth="1"/>
    <col min="3" max="3" width="16.75" style="18" customWidth="1"/>
    <col min="4" max="4" width="25.625" style="18" customWidth="1"/>
    <col min="5" max="5" width="20.5" style="18" customWidth="1"/>
    <col min="6" max="6" width="17.625" style="18" bestFit="1" customWidth="1"/>
    <col min="7" max="7" width="14.75" style="18" bestFit="1" customWidth="1"/>
    <col min="8" max="16384" width="11" style="18"/>
  </cols>
  <sheetData>
    <row r="3" spans="1:9" s="17" customFormat="1" x14ac:dyDescent="0.25">
      <c r="A3" s="95" t="s">
        <v>138</v>
      </c>
      <c r="B3" s="95"/>
      <c r="C3" s="95"/>
      <c r="D3" s="95"/>
      <c r="E3" s="95"/>
      <c r="F3" s="95"/>
      <c r="G3" s="95"/>
    </row>
    <row r="4" spans="1:9" s="17" customFormat="1" x14ac:dyDescent="0.25">
      <c r="A4" s="95" t="s">
        <v>13</v>
      </c>
      <c r="B4" s="95"/>
      <c r="C4" s="95"/>
      <c r="D4" s="95"/>
      <c r="E4" s="95"/>
      <c r="F4" s="95"/>
      <c r="G4" s="95"/>
    </row>
    <row r="5" spans="1:9" s="17" customFormat="1" x14ac:dyDescent="0.25">
      <c r="A5" s="95" t="s">
        <v>140</v>
      </c>
      <c r="B5" s="95"/>
      <c r="C5" s="95"/>
      <c r="D5" s="95"/>
      <c r="E5" s="95"/>
      <c r="F5" s="95"/>
      <c r="G5" s="95"/>
    </row>
    <row r="7" spans="1:9" x14ac:dyDescent="0.25">
      <c r="E7" s="101"/>
      <c r="F7" s="101"/>
      <c r="G7" s="101"/>
    </row>
    <row r="8" spans="1:9" ht="28.5" customHeight="1" x14ac:dyDescent="0.25">
      <c r="A8" s="73" t="s">
        <v>0</v>
      </c>
      <c r="B8" s="73" t="s">
        <v>139</v>
      </c>
      <c r="C8" s="73" t="s">
        <v>2</v>
      </c>
      <c r="D8" s="73" t="s">
        <v>1</v>
      </c>
      <c r="E8" s="73" t="s">
        <v>8</v>
      </c>
      <c r="F8" s="73" t="s">
        <v>9</v>
      </c>
      <c r="G8" s="73" t="s">
        <v>5</v>
      </c>
    </row>
    <row r="9" spans="1:9" x14ac:dyDescent="0.25">
      <c r="A9" s="78">
        <v>44830</v>
      </c>
      <c r="B9" s="78">
        <v>44830</v>
      </c>
      <c r="C9" s="74">
        <v>421</v>
      </c>
      <c r="D9" s="75" t="s">
        <v>141</v>
      </c>
      <c r="E9" s="55">
        <v>15</v>
      </c>
      <c r="F9" s="55">
        <v>110</v>
      </c>
      <c r="G9" s="55">
        <f>Tabla478[[#This Row],[EXISTENCIA]]*Tabla478[[#This Row],[PRECIO UNITARIO]]</f>
        <v>1650</v>
      </c>
    </row>
    <row r="10" spans="1:9" x14ac:dyDescent="0.25">
      <c r="A10" s="78">
        <v>44830</v>
      </c>
      <c r="B10" s="78">
        <v>44830</v>
      </c>
      <c r="C10" s="74">
        <v>422</v>
      </c>
      <c r="D10" s="75" t="s">
        <v>142</v>
      </c>
      <c r="E10" s="55">
        <v>10</v>
      </c>
      <c r="F10" s="55">
        <v>110</v>
      </c>
      <c r="G10" s="55">
        <f>Tabla478[[#This Row],[EXISTENCIA]]*Tabla478[[#This Row],[PRECIO UNITARIO]]</f>
        <v>1100</v>
      </c>
      <c r="I10" s="63"/>
    </row>
    <row r="11" spans="1:9" x14ac:dyDescent="0.25">
      <c r="A11" s="78">
        <v>44830</v>
      </c>
      <c r="B11" s="78">
        <v>44830</v>
      </c>
      <c r="C11" s="74">
        <v>443</v>
      </c>
      <c r="D11" s="75" t="s">
        <v>143</v>
      </c>
      <c r="E11" s="55">
        <v>12</v>
      </c>
      <c r="F11" s="55">
        <v>95</v>
      </c>
      <c r="G11" s="55">
        <f>Tabla478[[#This Row],[EXISTENCIA]]*Tabla478[[#This Row],[PRECIO UNITARIO]]</f>
        <v>1140</v>
      </c>
    </row>
    <row r="12" spans="1:9" x14ac:dyDescent="0.25">
      <c r="A12" s="78">
        <v>44830</v>
      </c>
      <c r="B12" s="78">
        <v>44830</v>
      </c>
      <c r="C12" s="74" t="s">
        <v>144</v>
      </c>
      <c r="D12" s="75" t="s">
        <v>145</v>
      </c>
      <c r="E12" s="55">
        <v>2</v>
      </c>
      <c r="F12" s="55">
        <v>95</v>
      </c>
      <c r="G12" s="55">
        <f>Tabla478[[#This Row],[EXISTENCIA]]*Tabla478[[#This Row],[PRECIO UNITARIO]]</f>
        <v>190</v>
      </c>
    </row>
    <row r="13" spans="1:9" x14ac:dyDescent="0.25">
      <c r="A13" s="78">
        <v>44830</v>
      </c>
      <c r="B13" s="78">
        <v>44830</v>
      </c>
      <c r="C13" s="74">
        <v>448</v>
      </c>
      <c r="D13" s="75" t="s">
        <v>146</v>
      </c>
      <c r="E13" s="55">
        <v>6</v>
      </c>
      <c r="F13" s="55">
        <v>440</v>
      </c>
      <c r="G13" s="55">
        <f>Tabla478[[#This Row],[EXISTENCIA]]*Tabla478[[#This Row],[PRECIO UNITARIO]]</f>
        <v>2640</v>
      </c>
    </row>
    <row r="14" spans="1:9" s="64" customFormat="1" x14ac:dyDescent="0.25">
      <c r="A14" s="78">
        <v>44830</v>
      </c>
      <c r="B14" s="78">
        <v>44830</v>
      </c>
      <c r="C14" s="74">
        <v>427</v>
      </c>
      <c r="D14" s="75" t="s">
        <v>147</v>
      </c>
      <c r="E14" s="55">
        <v>62</v>
      </c>
      <c r="F14" s="55">
        <v>250</v>
      </c>
      <c r="G14" s="55">
        <f>Tabla478[[#This Row],[EXISTENCIA]]*Tabla478[[#This Row],[PRECIO UNITARIO]]</f>
        <v>15500</v>
      </c>
    </row>
    <row r="15" spans="1:9" s="64" customFormat="1" x14ac:dyDescent="0.25">
      <c r="A15" s="78">
        <v>44830</v>
      </c>
      <c r="B15" s="78">
        <v>44830</v>
      </c>
      <c r="C15" s="74">
        <v>446</v>
      </c>
      <c r="D15" s="75" t="s">
        <v>148</v>
      </c>
      <c r="E15" s="55">
        <v>108</v>
      </c>
      <c r="F15" s="55">
        <v>450</v>
      </c>
      <c r="G15" s="55">
        <f>Tabla478[[#This Row],[EXISTENCIA]]*Tabla478[[#This Row],[PRECIO UNITARIO]]</f>
        <v>48600</v>
      </c>
    </row>
    <row r="16" spans="1:9" x14ac:dyDescent="0.25">
      <c r="A16" s="79"/>
      <c r="B16" s="79"/>
      <c r="C16" s="64"/>
      <c r="D16" s="64"/>
      <c r="E16" s="64"/>
      <c r="F16" s="76" t="s">
        <v>137</v>
      </c>
      <c r="G16" s="64">
        <f>SUBTOTAL(109,Tabla478[MONTO TOTAL])</f>
        <v>70820</v>
      </c>
    </row>
    <row r="17" spans="1:7" x14ac:dyDescent="0.25">
      <c r="A17" s="79"/>
      <c r="B17" s="79"/>
      <c r="C17" s="64"/>
      <c r="D17" s="64"/>
      <c r="E17" s="64"/>
      <c r="F17" s="64"/>
      <c r="G17" s="64"/>
    </row>
    <row r="18" spans="1:7" x14ac:dyDescent="0.25">
      <c r="A18" s="79"/>
      <c r="B18" s="79"/>
      <c r="C18" s="64"/>
      <c r="D18" s="64"/>
      <c r="E18" s="64"/>
      <c r="F18" s="64"/>
      <c r="G18" s="64"/>
    </row>
    <row r="20" spans="1:7" s="1" customFormat="1" x14ac:dyDescent="0.25">
      <c r="E20" s="58"/>
      <c r="F20" s="2"/>
    </row>
    <row r="21" spans="1:7" s="1" customFormat="1" x14ac:dyDescent="0.25">
      <c r="B21" s="89" t="s">
        <v>133</v>
      </c>
      <c r="C21" s="89"/>
      <c r="D21" s="65"/>
      <c r="E21" s="89" t="s">
        <v>134</v>
      </c>
      <c r="F21" s="89"/>
    </row>
    <row r="22" spans="1:7" s="1" customFormat="1" ht="44.25" customHeight="1" x14ac:dyDescent="0.25">
      <c r="B22" s="90" t="s">
        <v>135</v>
      </c>
      <c r="C22" s="90"/>
      <c r="D22" s="65"/>
      <c r="E22" s="99" t="s">
        <v>136</v>
      </c>
      <c r="F22" s="99"/>
    </row>
    <row r="23" spans="1:7" s="1" customFormat="1" x14ac:dyDescent="0.25">
      <c r="E23" s="58"/>
      <c r="F23" s="2"/>
    </row>
  </sheetData>
  <mergeCells count="8">
    <mergeCell ref="E21:F21"/>
    <mergeCell ref="E22:F22"/>
    <mergeCell ref="B21:C21"/>
    <mergeCell ref="B22:C22"/>
    <mergeCell ref="A3:G3"/>
    <mergeCell ref="A4:G4"/>
    <mergeCell ref="A5:G5"/>
    <mergeCell ref="E7:G7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60"/>
  <sheetViews>
    <sheetView showGridLines="0" topLeftCell="A43" workbookViewId="0">
      <selection activeCell="A59" sqref="A59:XFD59"/>
    </sheetView>
  </sheetViews>
  <sheetFormatPr baseColWidth="10" defaultColWidth="11" defaultRowHeight="15.75" x14ac:dyDescent="0.25"/>
  <cols>
    <col min="1" max="1" width="15.625" style="77" customWidth="1"/>
    <col min="2" max="2" width="15.75" style="77" customWidth="1"/>
    <col min="3" max="3" width="18.125" style="18" customWidth="1"/>
    <col min="4" max="4" width="34.875" style="18" customWidth="1"/>
    <col min="5" max="5" width="11.75" style="18" bestFit="1" customWidth="1"/>
    <col min="6" max="6" width="17.625" style="18" bestFit="1" customWidth="1"/>
    <col min="7" max="7" width="14.75" style="18" bestFit="1" customWidth="1"/>
    <col min="8" max="16384" width="11" style="18"/>
  </cols>
  <sheetData>
    <row r="3" spans="1:9" s="17" customFormat="1" x14ac:dyDescent="0.25">
      <c r="A3" s="95" t="s">
        <v>138</v>
      </c>
      <c r="B3" s="95"/>
      <c r="C3" s="95"/>
      <c r="D3" s="95"/>
      <c r="E3" s="95"/>
      <c r="F3" s="95"/>
      <c r="G3" s="95"/>
    </row>
    <row r="4" spans="1:9" s="17" customFormat="1" x14ac:dyDescent="0.25">
      <c r="A4" s="95" t="s">
        <v>13</v>
      </c>
      <c r="B4" s="95"/>
      <c r="C4" s="95"/>
      <c r="D4" s="95"/>
      <c r="E4" s="95"/>
      <c r="F4" s="95"/>
      <c r="G4" s="95"/>
    </row>
    <row r="5" spans="1:9" s="17" customFormat="1" x14ac:dyDescent="0.25">
      <c r="A5" s="95" t="s">
        <v>140</v>
      </c>
      <c r="B5" s="95"/>
      <c r="C5" s="95"/>
      <c r="D5" s="95"/>
      <c r="E5" s="95"/>
      <c r="F5" s="95"/>
      <c r="G5" s="95"/>
    </row>
    <row r="7" spans="1:9" x14ac:dyDescent="0.25">
      <c r="E7" s="101"/>
      <c r="F7" s="101"/>
      <c r="G7" s="101"/>
    </row>
    <row r="8" spans="1:9" ht="28.5" customHeight="1" x14ac:dyDescent="0.25">
      <c r="A8" s="73" t="s">
        <v>0</v>
      </c>
      <c r="B8" s="73" t="s">
        <v>139</v>
      </c>
      <c r="C8" s="73" t="s">
        <v>2</v>
      </c>
      <c r="D8" s="73" t="s">
        <v>1</v>
      </c>
      <c r="E8" s="73" t="s">
        <v>8</v>
      </c>
      <c r="F8" s="73" t="s">
        <v>9</v>
      </c>
      <c r="G8" s="73" t="s">
        <v>5</v>
      </c>
    </row>
    <row r="9" spans="1:9" x14ac:dyDescent="0.25">
      <c r="A9" s="81">
        <v>44830</v>
      </c>
      <c r="B9" s="81">
        <v>44833</v>
      </c>
      <c r="C9" s="80" t="s">
        <v>149</v>
      </c>
      <c r="D9" s="82" t="s">
        <v>150</v>
      </c>
      <c r="E9" s="80">
        <v>2</v>
      </c>
      <c r="F9" s="80">
        <v>9659.9992000000002</v>
      </c>
      <c r="G9" s="80">
        <f>Tabla47[[#This Row],[EXISTENCIA]]*Tabla47[[#This Row],[PRECIO UNITARIO]]</f>
        <v>19319.9984</v>
      </c>
    </row>
    <row r="10" spans="1:9" x14ac:dyDescent="0.25">
      <c r="A10" s="81">
        <v>44811</v>
      </c>
      <c r="B10" s="81">
        <v>44812</v>
      </c>
      <c r="C10" s="80" t="s">
        <v>151</v>
      </c>
      <c r="D10" s="82" t="s">
        <v>152</v>
      </c>
      <c r="E10" s="80">
        <v>10</v>
      </c>
      <c r="F10" s="80">
        <v>9923.1039999999994</v>
      </c>
      <c r="G10" s="80">
        <f>Tabla47[[#This Row],[EXISTENCIA]]*Tabla47[[#This Row],[PRECIO UNITARIO]]</f>
        <v>99231.039999999994</v>
      </c>
    </row>
    <row r="11" spans="1:9" x14ac:dyDescent="0.25">
      <c r="A11" s="81">
        <v>44811</v>
      </c>
      <c r="B11" s="81">
        <v>44812</v>
      </c>
      <c r="C11" s="80" t="s">
        <v>153</v>
      </c>
      <c r="D11" s="82" t="s">
        <v>154</v>
      </c>
      <c r="E11" s="80">
        <v>3</v>
      </c>
      <c r="F11" s="80">
        <v>9893.6166666666668</v>
      </c>
      <c r="G11" s="80">
        <f>Tabla47[[#This Row],[EXISTENCIA]]*Tabla47[[#This Row],[PRECIO UNITARIO]]</f>
        <v>29680.85</v>
      </c>
    </row>
    <row r="12" spans="1:9" x14ac:dyDescent="0.25">
      <c r="A12" s="81">
        <v>44830</v>
      </c>
      <c r="B12" s="81">
        <v>44833</v>
      </c>
      <c r="C12" s="80" t="s">
        <v>155</v>
      </c>
      <c r="D12" s="82" t="s">
        <v>156</v>
      </c>
      <c r="E12" s="80">
        <v>3</v>
      </c>
      <c r="F12" s="80">
        <v>12313.358999999999</v>
      </c>
      <c r="G12" s="80">
        <f>Tabla47[[#This Row],[EXISTENCIA]]*Tabla47[[#This Row],[PRECIO UNITARIO]]</f>
        <v>36940.076999999997</v>
      </c>
      <c r="I12" s="63"/>
    </row>
    <row r="13" spans="1:9" x14ac:dyDescent="0.25">
      <c r="A13" s="81">
        <v>44830</v>
      </c>
      <c r="B13" s="81">
        <v>44833</v>
      </c>
      <c r="C13" s="80" t="s">
        <v>157</v>
      </c>
      <c r="D13" s="82" t="s">
        <v>158</v>
      </c>
      <c r="E13" s="80">
        <v>5</v>
      </c>
      <c r="F13" s="80">
        <v>15907.285</v>
      </c>
      <c r="G13" s="80">
        <f>Tabla47[[#This Row],[EXISTENCIA]]*Tabla47[[#This Row],[PRECIO UNITARIO]]</f>
        <v>79536.425000000003</v>
      </c>
    </row>
    <row r="14" spans="1:9" x14ac:dyDescent="0.25">
      <c r="A14" s="81">
        <v>44830</v>
      </c>
      <c r="B14" s="81">
        <v>44833</v>
      </c>
      <c r="C14" s="80" t="s">
        <v>159</v>
      </c>
      <c r="D14" s="82" t="s">
        <v>160</v>
      </c>
      <c r="E14" s="80">
        <v>3</v>
      </c>
      <c r="F14" s="80">
        <v>11191.4858</v>
      </c>
      <c r="G14" s="80">
        <f>Tabla47[[#This Row],[EXISTENCIA]]*Tabla47[[#This Row],[PRECIO UNITARIO]]</f>
        <v>33574.457399999999</v>
      </c>
    </row>
    <row r="15" spans="1:9" x14ac:dyDescent="0.25">
      <c r="A15" s="81">
        <v>44830</v>
      </c>
      <c r="B15" s="81">
        <v>44833</v>
      </c>
      <c r="C15" s="80" t="s">
        <v>161</v>
      </c>
      <c r="D15" s="82" t="s">
        <v>162</v>
      </c>
      <c r="E15" s="80">
        <v>6</v>
      </c>
      <c r="F15" s="80">
        <v>14139.8102</v>
      </c>
      <c r="G15" s="80">
        <f>Tabla47[[#This Row],[EXISTENCIA]]*Tabla47[[#This Row],[PRECIO UNITARIO]]</f>
        <v>84838.861199999999</v>
      </c>
    </row>
    <row r="16" spans="1:9" x14ac:dyDescent="0.25">
      <c r="A16" s="81">
        <v>44811</v>
      </c>
      <c r="B16" s="81">
        <v>44812</v>
      </c>
      <c r="C16" s="80" t="s">
        <v>163</v>
      </c>
      <c r="D16" s="82" t="s">
        <v>164</v>
      </c>
      <c r="E16" s="80">
        <v>4</v>
      </c>
      <c r="F16" s="80">
        <v>10411.14</v>
      </c>
      <c r="G16" s="80">
        <f>Tabla47[[#This Row],[EXISTENCIA]]*Tabla47[[#This Row],[PRECIO UNITARIO]]</f>
        <v>41644.559999999998</v>
      </c>
    </row>
    <row r="17" spans="1:7" x14ac:dyDescent="0.25">
      <c r="A17" s="81">
        <v>44811</v>
      </c>
      <c r="B17" s="81">
        <v>44812</v>
      </c>
      <c r="C17" s="80" t="s">
        <v>165</v>
      </c>
      <c r="D17" s="82" t="s">
        <v>166</v>
      </c>
      <c r="E17" s="80">
        <v>6</v>
      </c>
      <c r="F17" s="80">
        <v>10572.800000000001</v>
      </c>
      <c r="G17" s="80">
        <f>Tabla47[[#This Row],[EXISTENCIA]]*Tabla47[[#This Row],[PRECIO UNITARIO]]</f>
        <v>63436.800000000003</v>
      </c>
    </row>
    <row r="18" spans="1:7" x14ac:dyDescent="0.25">
      <c r="A18" s="81">
        <v>44830</v>
      </c>
      <c r="B18" s="81">
        <v>44833</v>
      </c>
      <c r="C18" s="80" t="s">
        <v>167</v>
      </c>
      <c r="D18" s="82" t="s">
        <v>168</v>
      </c>
      <c r="E18" s="80">
        <v>6</v>
      </c>
      <c r="F18" s="80">
        <v>9001.5002000000004</v>
      </c>
      <c r="G18" s="80">
        <f>Tabla47[[#This Row],[EXISTENCIA]]*Tabla47[[#This Row],[PRECIO UNITARIO]]</f>
        <v>54009.001199999999</v>
      </c>
    </row>
    <row r="19" spans="1:7" x14ac:dyDescent="0.25">
      <c r="A19" s="81">
        <v>44830</v>
      </c>
      <c r="B19" s="81">
        <v>44833</v>
      </c>
      <c r="C19" s="80" t="s">
        <v>169</v>
      </c>
      <c r="D19" s="82" t="s">
        <v>170</v>
      </c>
      <c r="E19" s="80">
        <v>2</v>
      </c>
      <c r="F19" s="80">
        <v>11191.4858</v>
      </c>
      <c r="G19" s="80">
        <f>Tabla47[[#This Row],[EXISTENCIA]]*Tabla47[[#This Row],[PRECIO UNITARIO]]</f>
        <v>22382.971600000001</v>
      </c>
    </row>
    <row r="20" spans="1:7" ht="31.5" x14ac:dyDescent="0.25">
      <c r="A20" s="81">
        <v>44811</v>
      </c>
      <c r="B20" s="81">
        <v>44750</v>
      </c>
      <c r="C20" s="80" t="s">
        <v>171</v>
      </c>
      <c r="D20" s="82" t="s">
        <v>172</v>
      </c>
      <c r="E20" s="80">
        <v>2</v>
      </c>
      <c r="F20" s="80">
        <v>10195.200000000001</v>
      </c>
      <c r="G20" s="80">
        <f>Tabla47[[#This Row],[EXISTENCIA]]*Tabla47[[#This Row],[PRECIO UNITARIO]]</f>
        <v>20390.400000000001</v>
      </c>
    </row>
    <row r="21" spans="1:7" ht="31.5" x14ac:dyDescent="0.25">
      <c r="A21" s="81">
        <v>44811</v>
      </c>
      <c r="B21" s="81">
        <v>44750</v>
      </c>
      <c r="C21" s="80" t="s">
        <v>173</v>
      </c>
      <c r="D21" s="82" t="s">
        <v>174</v>
      </c>
      <c r="E21" s="80">
        <v>4</v>
      </c>
      <c r="F21" s="80">
        <v>10049.622499999999</v>
      </c>
      <c r="G21" s="80">
        <f>Tabla47[[#This Row],[EXISTENCIA]]*Tabla47[[#This Row],[PRECIO UNITARIO]]</f>
        <v>40198.49</v>
      </c>
    </row>
    <row r="22" spans="1:7" x14ac:dyDescent="0.25">
      <c r="A22" s="81">
        <v>44830</v>
      </c>
      <c r="B22" s="81">
        <v>44833</v>
      </c>
      <c r="C22" s="80" t="s">
        <v>175</v>
      </c>
      <c r="D22" s="82" t="s">
        <v>176</v>
      </c>
      <c r="E22" s="80">
        <v>4</v>
      </c>
      <c r="F22" s="80">
        <v>13550.647999999999</v>
      </c>
      <c r="G22" s="80">
        <f>Tabla47[[#This Row],[EXISTENCIA]]*Tabla47[[#This Row],[PRECIO UNITARIO]]</f>
        <v>54202.591999999997</v>
      </c>
    </row>
    <row r="23" spans="1:7" ht="31.5" x14ac:dyDescent="0.25">
      <c r="A23" s="81">
        <v>44811</v>
      </c>
      <c r="B23" s="81">
        <v>44750</v>
      </c>
      <c r="C23" s="80" t="s">
        <v>177</v>
      </c>
      <c r="D23" s="82" t="s">
        <v>178</v>
      </c>
      <c r="E23" s="80">
        <v>4</v>
      </c>
      <c r="F23" s="80">
        <v>10415.93</v>
      </c>
      <c r="G23" s="80">
        <f>Tabla47[[#This Row],[EXISTENCIA]]*Tabla47[[#This Row],[PRECIO UNITARIO]]</f>
        <v>41663.72</v>
      </c>
    </row>
    <row r="24" spans="1:7" x14ac:dyDescent="0.25">
      <c r="A24" s="81">
        <v>44811</v>
      </c>
      <c r="B24" s="81">
        <v>44750</v>
      </c>
      <c r="C24" s="80" t="s">
        <v>179</v>
      </c>
      <c r="D24" s="82" t="s">
        <v>180</v>
      </c>
      <c r="E24" s="80">
        <v>2</v>
      </c>
      <c r="F24" s="80">
        <v>9882.18</v>
      </c>
      <c r="G24" s="80">
        <f>Tabla47[[#This Row],[EXISTENCIA]]*Tabla47[[#This Row],[PRECIO UNITARIO]]</f>
        <v>19764.36</v>
      </c>
    </row>
    <row r="25" spans="1:7" x14ac:dyDescent="0.25">
      <c r="A25" s="81">
        <v>44830</v>
      </c>
      <c r="B25" s="81">
        <v>44833</v>
      </c>
      <c r="C25" s="80" t="s">
        <v>181</v>
      </c>
      <c r="D25" s="82" t="s">
        <v>182</v>
      </c>
      <c r="E25" s="80">
        <v>2</v>
      </c>
      <c r="F25" s="80">
        <v>10646.8922</v>
      </c>
      <c r="G25" s="80">
        <f>Tabla47[[#This Row],[EXISTENCIA]]*Tabla47[[#This Row],[PRECIO UNITARIO]]</f>
        <v>21293.7844</v>
      </c>
    </row>
    <row r="26" spans="1:7" s="64" customFormat="1" ht="31.5" x14ac:dyDescent="0.25">
      <c r="A26" s="81">
        <v>44811</v>
      </c>
      <c r="B26" s="81">
        <v>44750</v>
      </c>
      <c r="C26" s="80" t="s">
        <v>183</v>
      </c>
      <c r="D26" s="82" t="s">
        <v>184</v>
      </c>
      <c r="E26" s="80">
        <v>2</v>
      </c>
      <c r="F26" s="80">
        <v>10029.66</v>
      </c>
      <c r="G26" s="80">
        <f>Tabla47[[#This Row],[EXISTENCIA]]*Tabla47[[#This Row],[PRECIO UNITARIO]]</f>
        <v>20059.32</v>
      </c>
    </row>
    <row r="27" spans="1:7" s="64" customFormat="1" x14ac:dyDescent="0.25">
      <c r="A27" s="81">
        <v>44830</v>
      </c>
      <c r="B27" s="81">
        <v>44833</v>
      </c>
      <c r="C27" s="80" t="s">
        <v>185</v>
      </c>
      <c r="D27" s="82" t="s">
        <v>186</v>
      </c>
      <c r="E27" s="80">
        <v>2</v>
      </c>
      <c r="F27" s="80">
        <v>10369.1438</v>
      </c>
      <c r="G27" s="80">
        <f>Tabla47[[#This Row],[EXISTENCIA]]*Tabla47[[#This Row],[PRECIO UNITARIO]]</f>
        <v>20738.2876</v>
      </c>
    </row>
    <row r="28" spans="1:7" s="64" customFormat="1" x14ac:dyDescent="0.25">
      <c r="A28" s="81">
        <v>44830</v>
      </c>
      <c r="B28" s="81">
        <v>44833</v>
      </c>
      <c r="C28" s="80" t="s">
        <v>187</v>
      </c>
      <c r="D28" s="82" t="s">
        <v>188</v>
      </c>
      <c r="E28" s="80">
        <v>2</v>
      </c>
      <c r="F28" s="80">
        <v>10295.075199999999</v>
      </c>
      <c r="G28" s="80">
        <f>Tabla47[[#This Row],[EXISTENCIA]]*Tabla47[[#This Row],[PRECIO UNITARIO]]</f>
        <v>20590.150399999999</v>
      </c>
    </row>
    <row r="29" spans="1:7" s="64" customFormat="1" x14ac:dyDescent="0.25">
      <c r="A29" s="81">
        <v>44830</v>
      </c>
      <c r="B29" s="81">
        <v>44833</v>
      </c>
      <c r="C29" s="80" t="s">
        <v>189</v>
      </c>
      <c r="D29" s="82" t="s">
        <v>190</v>
      </c>
      <c r="E29" s="80">
        <v>2</v>
      </c>
      <c r="F29" s="80">
        <v>12943.2076</v>
      </c>
      <c r="G29" s="80">
        <f>Tabla47[[#This Row],[EXISTENCIA]]*Tabla47[[#This Row],[PRECIO UNITARIO]]</f>
        <v>25886.415199999999</v>
      </c>
    </row>
    <row r="30" spans="1:7" x14ac:dyDescent="0.25">
      <c r="A30" s="81">
        <v>44830</v>
      </c>
      <c r="B30" s="81">
        <v>44833</v>
      </c>
      <c r="C30" s="80" t="s">
        <v>191</v>
      </c>
      <c r="D30" s="82" t="s">
        <v>192</v>
      </c>
      <c r="E30" s="80">
        <v>2</v>
      </c>
      <c r="F30" s="80">
        <v>12961.4858</v>
      </c>
      <c r="G30" s="80">
        <f>Tabla47[[#This Row],[EXISTENCIA]]*Tabla47[[#This Row],[PRECIO UNITARIO]]</f>
        <v>25922.971600000001</v>
      </c>
    </row>
    <row r="31" spans="1:7" x14ac:dyDescent="0.25">
      <c r="A31" s="81">
        <v>44830</v>
      </c>
      <c r="B31" s="81">
        <v>44833</v>
      </c>
      <c r="C31" s="80" t="s">
        <v>193</v>
      </c>
      <c r="D31" s="82" t="s">
        <v>194</v>
      </c>
      <c r="E31" s="80">
        <v>2</v>
      </c>
      <c r="F31" s="80">
        <v>10646.8922</v>
      </c>
      <c r="G31" s="80">
        <f>Tabla47[[#This Row],[EXISTENCIA]]*Tabla47[[#This Row],[PRECIO UNITARIO]]</f>
        <v>21293.7844</v>
      </c>
    </row>
    <row r="32" spans="1:7" ht="31.5" x14ac:dyDescent="0.25">
      <c r="A32" s="81">
        <v>44830</v>
      </c>
      <c r="B32" s="81">
        <v>44833</v>
      </c>
      <c r="C32" s="80" t="s">
        <v>195</v>
      </c>
      <c r="D32" s="82" t="s">
        <v>196</v>
      </c>
      <c r="E32" s="80">
        <v>2</v>
      </c>
      <c r="F32" s="80">
        <v>10322.8524</v>
      </c>
      <c r="G32" s="80">
        <f>Tabla47[[#This Row],[EXISTENCIA]]*Tabla47[[#This Row],[PRECIO UNITARIO]]</f>
        <v>20645.7048</v>
      </c>
    </row>
    <row r="33" spans="1:7" x14ac:dyDescent="0.25">
      <c r="A33" s="81">
        <v>44811</v>
      </c>
      <c r="B33" s="81">
        <v>44750</v>
      </c>
      <c r="C33" s="80" t="s">
        <v>197</v>
      </c>
      <c r="D33" s="82" t="s">
        <v>198</v>
      </c>
      <c r="E33" s="80">
        <v>2</v>
      </c>
      <c r="F33" s="80">
        <v>10857.38</v>
      </c>
      <c r="G33" s="80">
        <f>Tabla47[[#This Row],[EXISTENCIA]]*Tabla47[[#This Row],[PRECIO UNITARIO]]</f>
        <v>21714.76</v>
      </c>
    </row>
    <row r="34" spans="1:7" x14ac:dyDescent="0.25">
      <c r="A34" s="81">
        <v>44811</v>
      </c>
      <c r="B34" s="81">
        <v>44750</v>
      </c>
      <c r="C34" s="80" t="s">
        <v>199</v>
      </c>
      <c r="D34" s="82" t="s">
        <v>200</v>
      </c>
      <c r="E34" s="80">
        <v>10</v>
      </c>
      <c r="F34" s="80">
        <v>1056.0999999999999</v>
      </c>
      <c r="G34" s="80">
        <f>Tabla47[[#This Row],[EXISTENCIA]]*Tabla47[[#This Row],[PRECIO UNITARIO]]</f>
        <v>10561</v>
      </c>
    </row>
    <row r="35" spans="1:7" ht="31.5" x14ac:dyDescent="0.25">
      <c r="A35" s="81">
        <v>44830</v>
      </c>
      <c r="B35" s="81">
        <v>44833</v>
      </c>
      <c r="C35" s="80" t="s">
        <v>201</v>
      </c>
      <c r="D35" s="82" t="s">
        <v>202</v>
      </c>
      <c r="E35" s="80">
        <v>10</v>
      </c>
      <c r="F35" s="80">
        <v>2619.482</v>
      </c>
      <c r="G35" s="80">
        <f>Tabla47[[#This Row],[EXISTENCIA]]*Tabla47[[#This Row],[PRECIO UNITARIO]]</f>
        <v>26194.82</v>
      </c>
    </row>
    <row r="36" spans="1:7" ht="31.5" x14ac:dyDescent="0.25">
      <c r="A36" s="81">
        <v>44830</v>
      </c>
      <c r="B36" s="81">
        <v>44833</v>
      </c>
      <c r="C36" s="80" t="s">
        <v>203</v>
      </c>
      <c r="D36" s="82" t="s">
        <v>204</v>
      </c>
      <c r="E36" s="80">
        <v>14</v>
      </c>
      <c r="F36" s="80">
        <v>2152.4616000000001</v>
      </c>
      <c r="G36" s="80">
        <f>Tabla47[[#This Row],[EXISTENCIA]]*Tabla47[[#This Row],[PRECIO UNITARIO]]</f>
        <v>30134.4624</v>
      </c>
    </row>
    <row r="37" spans="1:7" x14ac:dyDescent="0.25">
      <c r="A37" s="81">
        <v>44811</v>
      </c>
      <c r="B37" s="81">
        <v>44750</v>
      </c>
      <c r="C37" s="80" t="s">
        <v>205</v>
      </c>
      <c r="D37" s="82" t="s">
        <v>206</v>
      </c>
      <c r="E37" s="80">
        <v>9</v>
      </c>
      <c r="F37" s="80">
        <v>2357.64</v>
      </c>
      <c r="G37" s="80">
        <f>Tabla47[[#This Row],[EXISTENCIA]]*Tabla47[[#This Row],[PRECIO UNITARIO]]</f>
        <v>21218.76</v>
      </c>
    </row>
    <row r="38" spans="1:7" x14ac:dyDescent="0.25">
      <c r="A38" s="81">
        <v>44811</v>
      </c>
      <c r="B38" s="81">
        <v>44750</v>
      </c>
      <c r="C38" s="80" t="s">
        <v>207</v>
      </c>
      <c r="D38" s="82" t="s">
        <v>208</v>
      </c>
      <c r="E38" s="80">
        <v>14</v>
      </c>
      <c r="F38" s="80">
        <v>2357.64</v>
      </c>
      <c r="G38" s="80">
        <f>Tabla47[[#This Row],[EXISTENCIA]]*Tabla47[[#This Row],[PRECIO UNITARIO]]</f>
        <v>33006.959999999999</v>
      </c>
    </row>
    <row r="39" spans="1:7" x14ac:dyDescent="0.25">
      <c r="A39" s="81">
        <v>44830</v>
      </c>
      <c r="B39" s="81">
        <v>44833</v>
      </c>
      <c r="C39" s="80" t="s">
        <v>209</v>
      </c>
      <c r="D39" s="82" t="s">
        <v>210</v>
      </c>
      <c r="E39" s="80">
        <v>5</v>
      </c>
      <c r="F39" s="80">
        <v>2682.7179999999998</v>
      </c>
      <c r="G39" s="80">
        <f>Tabla47[[#This Row],[EXISTENCIA]]*Tabla47[[#This Row],[PRECIO UNITARIO]]</f>
        <v>13413.59</v>
      </c>
    </row>
    <row r="40" spans="1:7" ht="31.5" x14ac:dyDescent="0.25">
      <c r="A40" s="81">
        <v>44830</v>
      </c>
      <c r="B40" s="81">
        <v>44833</v>
      </c>
      <c r="C40" s="80" t="s">
        <v>211</v>
      </c>
      <c r="D40" s="82" t="s">
        <v>212</v>
      </c>
      <c r="E40" s="80">
        <v>4</v>
      </c>
      <c r="F40" s="80">
        <v>253.7</v>
      </c>
      <c r="G40" s="80">
        <f>Tabla47[[#This Row],[EXISTENCIA]]*Tabla47[[#This Row],[PRECIO UNITARIO]]</f>
        <v>1014.8</v>
      </c>
    </row>
    <row r="41" spans="1:7" x14ac:dyDescent="0.25">
      <c r="A41" s="81">
        <v>44830</v>
      </c>
      <c r="B41" s="81">
        <v>44833</v>
      </c>
      <c r="C41" s="80" t="s">
        <v>213</v>
      </c>
      <c r="D41" s="82" t="s">
        <v>214</v>
      </c>
      <c r="E41" s="80">
        <v>4</v>
      </c>
      <c r="F41" s="80">
        <v>253.7</v>
      </c>
      <c r="G41" s="80">
        <f>Tabla47[[#This Row],[EXISTENCIA]]*Tabla47[[#This Row],[PRECIO UNITARIO]]</f>
        <v>1014.8</v>
      </c>
    </row>
    <row r="42" spans="1:7" x14ac:dyDescent="0.25">
      <c r="A42" s="81">
        <v>44830</v>
      </c>
      <c r="B42" s="81">
        <v>44833</v>
      </c>
      <c r="C42" s="80" t="s">
        <v>215</v>
      </c>
      <c r="D42" s="82" t="s">
        <v>216</v>
      </c>
      <c r="E42" s="80">
        <v>4</v>
      </c>
      <c r="F42" s="80">
        <v>253.7</v>
      </c>
      <c r="G42" s="80">
        <f>Tabla47[[#This Row],[EXISTENCIA]]*Tabla47[[#This Row],[PRECIO UNITARIO]]</f>
        <v>1014.8</v>
      </c>
    </row>
    <row r="43" spans="1:7" x14ac:dyDescent="0.25">
      <c r="A43" s="81">
        <v>44830</v>
      </c>
      <c r="B43" s="81">
        <v>44833</v>
      </c>
      <c r="C43" s="80" t="s">
        <v>217</v>
      </c>
      <c r="D43" s="82" t="s">
        <v>218</v>
      </c>
      <c r="E43" s="80">
        <v>4</v>
      </c>
      <c r="F43" s="80">
        <v>253.7</v>
      </c>
      <c r="G43" s="80">
        <f>Tabla47[[#This Row],[EXISTENCIA]]*Tabla47[[#This Row],[PRECIO UNITARIO]]</f>
        <v>1014.8</v>
      </c>
    </row>
    <row r="44" spans="1:7" x14ac:dyDescent="0.25">
      <c r="A44" s="81">
        <v>44811</v>
      </c>
      <c r="B44" s="81">
        <v>44750</v>
      </c>
      <c r="C44" s="80" t="s">
        <v>219</v>
      </c>
      <c r="D44" s="82" t="s">
        <v>220</v>
      </c>
      <c r="E44" s="80">
        <v>35</v>
      </c>
      <c r="F44" s="80">
        <v>182.9</v>
      </c>
      <c r="G44" s="80">
        <f>Tabla47[[#This Row],[EXISTENCIA]]*Tabla47[[#This Row],[PRECIO UNITARIO]]</f>
        <v>6401.5</v>
      </c>
    </row>
    <row r="45" spans="1:7" x14ac:dyDescent="0.25">
      <c r="A45" s="81">
        <v>44811</v>
      </c>
      <c r="B45" s="81">
        <v>44750</v>
      </c>
      <c r="C45" s="80" t="s">
        <v>221</v>
      </c>
      <c r="D45" s="82" t="s">
        <v>222</v>
      </c>
      <c r="E45" s="80">
        <v>35</v>
      </c>
      <c r="F45" s="80">
        <v>371.7</v>
      </c>
      <c r="G45" s="80">
        <f>Tabla47[[#This Row],[EXISTENCIA]]*Tabla47[[#This Row],[PRECIO UNITARIO]]</f>
        <v>13009.5</v>
      </c>
    </row>
    <row r="46" spans="1:7" x14ac:dyDescent="0.25">
      <c r="A46" s="81">
        <v>44811</v>
      </c>
      <c r="B46" s="81">
        <v>44750</v>
      </c>
      <c r="C46" s="80" t="s">
        <v>223</v>
      </c>
      <c r="D46" s="82" t="s">
        <v>224</v>
      </c>
      <c r="E46" s="80">
        <v>15</v>
      </c>
      <c r="F46" s="80">
        <v>88.5</v>
      </c>
      <c r="G46" s="80">
        <f>Tabla47[[#This Row],[EXISTENCIA]]*Tabla47[[#This Row],[PRECIO UNITARIO]]</f>
        <v>1327.5</v>
      </c>
    </row>
    <row r="47" spans="1:7" x14ac:dyDescent="0.25">
      <c r="A47" s="81">
        <v>44811</v>
      </c>
      <c r="B47" s="81">
        <v>44750</v>
      </c>
      <c r="C47" s="80" t="s">
        <v>225</v>
      </c>
      <c r="D47" s="82" t="s">
        <v>226</v>
      </c>
      <c r="E47" s="80">
        <v>22</v>
      </c>
      <c r="F47" s="80">
        <v>123.9</v>
      </c>
      <c r="G47" s="83">
        <f>Tabla47[[#This Row],[EXISTENCIA]]*Tabla47[[#This Row],[PRECIO UNITARIO]]</f>
        <v>2725.8</v>
      </c>
    </row>
    <row r="48" spans="1:7" x14ac:dyDescent="0.25">
      <c r="A48" s="81">
        <v>44811</v>
      </c>
      <c r="B48" s="81">
        <v>44750</v>
      </c>
      <c r="C48" s="80" t="s">
        <v>227</v>
      </c>
      <c r="D48" s="82" t="s">
        <v>228</v>
      </c>
      <c r="E48" s="80">
        <v>22</v>
      </c>
      <c r="F48" s="80">
        <v>159.29999999999998</v>
      </c>
      <c r="G48" s="83">
        <f>Tabla47[[#This Row],[EXISTENCIA]]*Tabla47[[#This Row],[PRECIO UNITARIO]]</f>
        <v>3504.5999999999995</v>
      </c>
    </row>
    <row r="49" spans="1:7" x14ac:dyDescent="0.25">
      <c r="A49" s="81">
        <v>44811</v>
      </c>
      <c r="B49" s="81">
        <v>44750</v>
      </c>
      <c r="C49" s="80" t="s">
        <v>229</v>
      </c>
      <c r="D49" s="82" t="s">
        <v>230</v>
      </c>
      <c r="E49" s="80">
        <v>15</v>
      </c>
      <c r="F49" s="80">
        <v>191.16</v>
      </c>
      <c r="G49" s="83">
        <f>Tabla47[[#This Row],[EXISTENCIA]]*Tabla47[[#This Row],[PRECIO UNITARIO]]</f>
        <v>2867.4</v>
      </c>
    </row>
    <row r="50" spans="1:7" x14ac:dyDescent="0.25">
      <c r="A50" s="81">
        <v>44811</v>
      </c>
      <c r="B50" s="81">
        <v>44750</v>
      </c>
      <c r="C50" s="80" t="s">
        <v>231</v>
      </c>
      <c r="D50" s="82" t="s">
        <v>232</v>
      </c>
      <c r="E50" s="80">
        <v>15</v>
      </c>
      <c r="F50" s="80">
        <v>253.7</v>
      </c>
      <c r="G50" s="83">
        <f>Tabla47[[#This Row],[EXISTENCIA]]*Tabla47[[#This Row],[PRECIO UNITARIO]]</f>
        <v>3805.5</v>
      </c>
    </row>
    <row r="51" spans="1:7" x14ac:dyDescent="0.25">
      <c r="A51" s="81">
        <v>44830</v>
      </c>
      <c r="B51" s="81">
        <v>44833</v>
      </c>
      <c r="C51" s="80" t="s">
        <v>233</v>
      </c>
      <c r="D51" s="82" t="s">
        <v>234</v>
      </c>
      <c r="E51" s="80">
        <v>6</v>
      </c>
      <c r="F51" s="80">
        <v>2759.8312000000001</v>
      </c>
      <c r="G51" s="83">
        <f>Tabla47[[#This Row],[EXISTENCIA]]*Tabla47[[#This Row],[PRECIO UNITARIO]]</f>
        <v>16558.9872</v>
      </c>
    </row>
    <row r="52" spans="1:7" x14ac:dyDescent="0.25">
      <c r="A52" s="79"/>
      <c r="B52" s="79"/>
      <c r="C52" s="64"/>
      <c r="D52" s="64"/>
      <c r="E52" s="64"/>
      <c r="F52" s="76" t="s">
        <v>137</v>
      </c>
      <c r="G52" s="64">
        <f>SUBTOTAL(109,Tabla47[MONTO TOTAL])</f>
        <v>1127749.3618000003</v>
      </c>
    </row>
    <row r="53" spans="1:7" x14ac:dyDescent="0.25">
      <c r="A53" s="79"/>
      <c r="B53" s="79"/>
      <c r="C53" s="64"/>
      <c r="D53" s="64"/>
      <c r="E53" s="64"/>
      <c r="F53" s="64"/>
      <c r="G53" s="64"/>
    </row>
    <row r="54" spans="1:7" x14ac:dyDescent="0.25">
      <c r="A54" s="79"/>
      <c r="B54" s="79"/>
      <c r="C54" s="64"/>
      <c r="D54" s="64"/>
      <c r="E54" s="64"/>
      <c r="F54" s="64"/>
      <c r="G54" s="64"/>
    </row>
    <row r="55" spans="1:7" x14ac:dyDescent="0.25">
      <c r="A55" s="79"/>
      <c r="B55" s="79"/>
      <c r="C55" s="64"/>
      <c r="D55" s="64"/>
      <c r="E55" s="64"/>
      <c r="F55" s="64"/>
      <c r="G55" s="64"/>
    </row>
    <row r="57" spans="1:7" x14ac:dyDescent="0.25">
      <c r="A57" s="18"/>
      <c r="B57" s="18"/>
      <c r="E57" s="60"/>
      <c r="F57" s="61"/>
    </row>
    <row r="58" spans="1:7" x14ac:dyDescent="0.25">
      <c r="A58" s="18"/>
      <c r="B58" s="89" t="s">
        <v>133</v>
      </c>
      <c r="C58" s="89"/>
      <c r="D58" s="65"/>
      <c r="E58" s="89" t="s">
        <v>134</v>
      </c>
      <c r="F58" s="89"/>
    </row>
    <row r="59" spans="1:7" s="84" customFormat="1" ht="44.25" customHeight="1" x14ac:dyDescent="0.25">
      <c r="B59" s="90" t="s">
        <v>135</v>
      </c>
      <c r="C59" s="90"/>
      <c r="D59" s="32"/>
      <c r="E59" s="99" t="s">
        <v>136</v>
      </c>
      <c r="F59" s="99"/>
    </row>
    <row r="60" spans="1:7" x14ac:dyDescent="0.25">
      <c r="A60" s="18"/>
      <c r="B60" s="18"/>
      <c r="E60" s="60"/>
      <c r="F60" s="61"/>
    </row>
  </sheetData>
  <mergeCells count="8">
    <mergeCell ref="B58:C58"/>
    <mergeCell ref="E58:F58"/>
    <mergeCell ref="B59:C59"/>
    <mergeCell ref="E59:F59"/>
    <mergeCell ref="A3:G3"/>
    <mergeCell ref="A4:G4"/>
    <mergeCell ref="A5:G5"/>
    <mergeCell ref="E7:G7"/>
  </mergeCells>
  <pageMargins left="0.70866141732283472" right="0.70866141732283472" top="0.74803149606299213" bottom="0.74803149606299213" header="0.31496062992125984" footer="0.31496062992125984"/>
  <pageSetup scale="64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ENFERMERIA </vt:lpstr>
      <vt:lpstr>MATERIAL DE LIMPIEZA</vt:lpstr>
      <vt:lpstr>SALIDAS</vt:lpstr>
      <vt:lpstr>INEVENTARIO DE INSUMOS DE COCIN</vt:lpstr>
      <vt:lpstr>INVENTARIO ARTICULOS VARIOS </vt:lpstr>
      <vt:lpstr>MATERIALES MÉDICOS </vt:lpstr>
      <vt:lpstr>ARTÍCULOS DE OFICINA</vt:lpstr>
      <vt:lpstr>INSUMOS DE COCINA</vt:lpstr>
      <vt:lpstr>MATERIALES FERRETERO</vt:lpstr>
      <vt:lpstr>'ARTÍCULOS DE OFICINA'!Área_de_impresión</vt:lpstr>
      <vt:lpstr>'MATERIAL DE LIMPIEZA'!Área_de_impresión</vt:lpstr>
      <vt:lpstr>'MATERIALES MÉDICOS 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Invitado</cp:lastModifiedBy>
  <cp:lastPrinted>2022-10-07T18:03:25Z</cp:lastPrinted>
  <dcterms:created xsi:type="dcterms:W3CDTF">2022-04-18T16:24:41Z</dcterms:created>
  <dcterms:modified xsi:type="dcterms:W3CDTF">2022-10-07T18:56:14Z</dcterms:modified>
</cp:coreProperties>
</file>