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POA\2026\"/>
    </mc:Choice>
  </mc:AlternateContent>
  <xr:revisionPtr revIDLastSave="0" documentId="13_ncr:1_{6D800907-FC57-46F1-B8A6-43DAAE25E529}" xr6:coauthVersionLast="47" xr6:coauthVersionMax="47" xr10:uidLastSave="{00000000-0000-0000-0000-000000000000}"/>
  <bookViews>
    <workbookView xWindow="-120" yWindow="-120" windowWidth="29040" windowHeight="15720" activeTab="3" xr2:uid="{621D63F2-D88C-4E81-9B22-8F44A5ABD4C7}"/>
  </bookViews>
  <sheets>
    <sheet name="Portada" sheetId="5" r:id="rId1"/>
    <sheet name="Hoja de firma" sheetId="6" r:id="rId2"/>
    <sheet name="Eje 1" sheetId="7" r:id="rId3"/>
    <sheet name="Eje 2" sheetId="8" r:id="rId4"/>
    <sheet name="Eje 3" sheetId="4" r:id="rId5"/>
  </sheets>
  <definedNames>
    <definedName name="_xlnm.Print_Area" localSheetId="2">'Eje 1'!$A$1:$AD$93</definedName>
    <definedName name="_xlnm.Print_Area" localSheetId="3">'Eje 2'!$A$1:$AD$34</definedName>
    <definedName name="_xlnm.Print_Area" localSheetId="4">'Eje 3'!$A$1:$AD$235</definedName>
    <definedName name="_xlnm.Print_Area" localSheetId="1">'Hoja de firma'!$A$1:$H$44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7" i="7" l="1"/>
  <c r="O80" i="4"/>
  <c r="O28" i="8"/>
  <c r="O20" i="8"/>
  <c r="O221" i="4"/>
  <c r="O211" i="4"/>
  <c r="O185" i="4"/>
  <c r="O180" i="4"/>
  <c r="O188" i="4" s="1"/>
  <c r="M163" i="4"/>
  <c r="M164" i="4" s="1"/>
  <c r="M165" i="4" s="1"/>
  <c r="M166" i="4" s="1"/>
  <c r="M167" i="4" s="1"/>
  <c r="O141" i="4"/>
  <c r="O74" i="4"/>
  <c r="O67" i="4"/>
  <c r="O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tc={62770DCB-35E2-46D5-9CF5-BFBE4BE9F5BB}</author>
    <author>tc={AA01E925-AFBA-44BF-B476-3BEA564A400A}</author>
    <author>tc={B7CB16A5-B16B-464A-96B9-E833D12D8BB2}</author>
    <author>tc={C644E50C-36A7-4965-B387-922396819CCF}</author>
    <author>Indhira Plasencio</author>
  </authors>
  <commentList>
    <comment ref="P17" authorId="0" shapeId="0" xr:uid="{62770DCB-35E2-46D5-9CF5-BFBE4BE9F5B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Las informaciones en estas columnas están invertidas, favor revisar
Respuesta:
    Listo, ya se corrigió el error de las invertidas en algunos de los casos. </t>
      </text>
    </comment>
    <comment ref="A20" authorId="1" shapeId="0" xr:uid="{AA01E925-AFBA-44BF-B476-3BEA564A400A}">
      <text>
        <t>[Comentario encadenado]
Su versión de Excel le permite leer este comentario encadenado; sin embargo, las ediciones que se apliquen se quitarán si el archivo se abre en una versión más reciente de Excel. Más información: https://go.microsoft.com/fwlink/?linkid=870924
Comentario:
    Y las estrategias de nuestro PEI</t>
      </text>
    </comment>
    <comment ref="D195" authorId="2" shapeId="0" xr:uid="{B7CB16A5-B16B-464A-96B9-E833D12D8BB2}">
      <text>
        <t>[Comentario encadenado]
Su versión de Excel le permite leer este comentario encadenado; sin embargo, las ediciones que se apliquen se quitarán si el archivo se abre en una versión más reciente de Excel. Más información: https://go.microsoft.com/fwlink/?linkid=870924
Comentario:
    Crear o completar ficha de indicador
Respuesta:
    Si ya fue creada eliminar comentario</t>
      </text>
    </comment>
    <comment ref="D198" authorId="3" shapeId="0" xr:uid="{C644E50C-36A7-4965-B387-922396819CCF}">
      <text>
        <t>[Comentario encadenado]
Su versión de Excel le permite leer este comentario encadenado; sin embargo, las ediciones que se apliquen se quitarán si el archivo se abre en una versión más reciente de Excel. Más información: https://go.microsoft.com/fwlink/?linkid=870924
Comentario:
    Crear o completar ficha de indicador
Respuesta:
    Si ya fue creada eliminar comentario</t>
      </text>
    </comment>
    <comment ref="K201" authorId="4" shapeId="0" xr:uid="{E76DE1EF-1415-4837-AC60-0D31BD2DCEE1}">
      <text>
        <r>
          <rPr>
            <b/>
            <sz val="9"/>
            <color indexed="81"/>
            <rFont val="Tahoma"/>
            <family val="2"/>
          </rPr>
          <t>Indhira Plasencio:</t>
        </r>
        <r>
          <rPr>
            <sz val="9"/>
            <color indexed="81"/>
            <rFont val="Tahoma"/>
            <family val="2"/>
          </rPr>
          <t xml:space="preserve">
Hay un indicador que mide esto en OGTIC? Si es así, verificar que es específcamente lo que mide y como</t>
        </r>
      </text>
    </comment>
  </commentList>
</comments>
</file>

<file path=xl/sharedStrings.xml><?xml version="1.0" encoding="utf-8"?>
<sst xmlns="http://schemas.openxmlformats.org/spreadsheetml/2006/main" count="1054" uniqueCount="782">
  <si>
    <t xml:space="preserve">Dpto. Evaluación y Diagnóstico </t>
  </si>
  <si>
    <t xml:space="preserve">Brindar atención médica programada </t>
  </si>
  <si>
    <t xml:space="preserve">Personal médico </t>
  </si>
  <si>
    <t xml:space="preserve">Falta de personal médico </t>
  </si>
  <si>
    <t xml:space="preserve">Actualizar información clínica del usuario en sistema </t>
  </si>
  <si>
    <t xml:space="preserve">Recibir resultados pruebas complementarias </t>
  </si>
  <si>
    <t xml:space="preserve">Demora en la entrega de resultados pruebas médicas </t>
  </si>
  <si>
    <t>Realizar entrevista inicial psicología</t>
  </si>
  <si>
    <t>Evaluadora</t>
  </si>
  <si>
    <t xml:space="preserve">Inasistencia de los usuarios a la cita </t>
  </si>
  <si>
    <t>Realizar observación clínica</t>
  </si>
  <si>
    <t>Aplicar de pruebas psicométricas</t>
  </si>
  <si>
    <t>Corregir las pruebas psicométricas y elaborar informe</t>
  </si>
  <si>
    <t>Elaborar informe trimestral de evaluaciones realizadas</t>
  </si>
  <si>
    <t xml:space="preserve">Enc. Evaluación del desarrollo </t>
  </si>
  <si>
    <t>No identificado</t>
  </si>
  <si>
    <t>Visitar a la escuela y realizar observación clínica</t>
  </si>
  <si>
    <t xml:space="preserve">Carencia de transporte institucional para realizar la visita </t>
  </si>
  <si>
    <t>Realizar discusión general de caso</t>
  </si>
  <si>
    <t>Disponibilidad de los integrantes  para asistir a las sesiones</t>
  </si>
  <si>
    <t>Información desactualizada en SIGES</t>
  </si>
  <si>
    <t>Personal Clínico y Trabajador social</t>
  </si>
  <si>
    <t xml:space="preserve">Evaluadora y Encargada Evaluación del Desarrollo </t>
  </si>
  <si>
    <t>Pediatra y Fisiatra</t>
  </si>
  <si>
    <t xml:space="preserve">Elaborar informe trimestral de reevaluaciones realizadas </t>
  </si>
  <si>
    <t>No.</t>
  </si>
  <si>
    <t>Estrategia</t>
  </si>
  <si>
    <t>Resultado efecto</t>
  </si>
  <si>
    <t>Linea Base</t>
  </si>
  <si>
    <t>Meta</t>
  </si>
  <si>
    <t>Distrubución metas</t>
  </si>
  <si>
    <t>Medio de Verificación</t>
  </si>
  <si>
    <t xml:space="preserve">Responsable </t>
  </si>
  <si>
    <t xml:space="preserve">Actividades </t>
  </si>
  <si>
    <t xml:space="preserve">Presupuesto </t>
  </si>
  <si>
    <t>Involucrados</t>
  </si>
  <si>
    <t>Cronograma</t>
  </si>
  <si>
    <t>T-I</t>
  </si>
  <si>
    <t>T-II</t>
  </si>
  <si>
    <t>T-III</t>
  </si>
  <si>
    <t>T-IV</t>
  </si>
  <si>
    <t>N/D</t>
  </si>
  <si>
    <t>N/A</t>
  </si>
  <si>
    <t xml:space="preserve">Realizar evaluación  inicia del usuario </t>
  </si>
  <si>
    <t>Poco involucramiento por parte de los padres</t>
  </si>
  <si>
    <t>Incumplimiento de las familias</t>
  </si>
  <si>
    <t>Alto nivel de deserción en los servicios de atención</t>
  </si>
  <si>
    <t>Reevaluar el paciente</t>
  </si>
  <si>
    <t>Elaborar y entregar Informe de egreso</t>
  </si>
  <si>
    <t>Asistencia y reportes de atenciones.</t>
  </si>
  <si>
    <t>Poco interés en los entrenamiento a familias</t>
  </si>
  <si>
    <t>Informe de egreso</t>
  </si>
  <si>
    <t>Formulario de evaluación pre y post. Listado de asistencia, reportes de los terapeutas</t>
  </si>
  <si>
    <t>Identificar necesidades</t>
  </si>
  <si>
    <t>Desarrollar el programa</t>
  </si>
  <si>
    <t>Evaluar cumplimiento de objetivo, hacer informe de resultados.</t>
  </si>
  <si>
    <t>Mejoras a programas de atención implementadas</t>
  </si>
  <si>
    <t>Porcentaje de implementación de las mejoras aprobadas</t>
  </si>
  <si>
    <t>Informes de progreso</t>
  </si>
  <si>
    <t xml:space="preserve">Dpto. De Desarrollo De Servicios </t>
  </si>
  <si>
    <t>Proponer mejoras de acuerdo a las necesidades  identificadas</t>
  </si>
  <si>
    <t>Dirección Nacional y áreas sustantivas</t>
  </si>
  <si>
    <t xml:space="preserve">Retraso en la ejecución de las propuestas </t>
  </si>
  <si>
    <t>Remisión de propuesta para aprobación</t>
  </si>
  <si>
    <t>Implementación de programas aprobados</t>
  </si>
  <si>
    <t>Capacitaciones Externas realizadas</t>
  </si>
  <si>
    <t>Informes de finalización</t>
  </si>
  <si>
    <t>Diseño de capacitación</t>
  </si>
  <si>
    <t>Retraso en diseño de contenido</t>
  </si>
  <si>
    <t>Retraso en remisión de agenda</t>
  </si>
  <si>
    <t>Realización de capacitación</t>
  </si>
  <si>
    <t>No cumplimiento con la fecha programada</t>
  </si>
  <si>
    <t>Realización de encuesta de impacto de capacitación</t>
  </si>
  <si>
    <t>Acompañamiento al solicitantes</t>
  </si>
  <si>
    <t>Trabajos técnicos Interinstitucionales realizados</t>
  </si>
  <si>
    <t>Cantidad de informes de progreso de trabajos interinstitucionales realizados</t>
  </si>
  <si>
    <t>Acompañamiento a las instituciones solicitantes y participación en mesas técnicas</t>
  </si>
  <si>
    <t xml:space="preserve">Porcentaje de usuarios referidos </t>
  </si>
  <si>
    <t>Dpto. Psicopedagogía e inclusión</t>
  </si>
  <si>
    <t xml:space="preserve">Identificar usuarios no insertados en el sistema escolar </t>
  </si>
  <si>
    <t>Servicio Social, Dpto. de Atención y Terapias</t>
  </si>
  <si>
    <t xml:space="preserve">Dar seguimiento quincenal a los usuarios referidos </t>
  </si>
  <si>
    <t>Usuarios reciben adaptaciones curriculares de acuerdo a sus necesidades</t>
  </si>
  <si>
    <t>Identificar usuarios insertados en el sistema escolar que requieran adaptaciones curriculares</t>
  </si>
  <si>
    <t xml:space="preserve">Realizar visitas escolares de valoración </t>
  </si>
  <si>
    <t xml:space="preserve">Elaborar adaptaciones de acuerdo a las necesidades identificadas </t>
  </si>
  <si>
    <t xml:space="preserve">Realizar visita escolar de seguimiento </t>
  </si>
  <si>
    <t xml:space="preserve">Riesgos </t>
  </si>
  <si>
    <t>Porcentaje de satisfacción de los usuarios.</t>
  </si>
  <si>
    <t xml:space="preserve">Informe encuesta satisfacción </t>
  </si>
  <si>
    <t xml:space="preserve">Dpto. Gestión y Monitoreo de Servicios </t>
  </si>
  <si>
    <t xml:space="preserve">Solicitar asistencia al MAP para realizar la encuesta </t>
  </si>
  <si>
    <t xml:space="preserve">Dpto. Planificación y Desarrollo </t>
  </si>
  <si>
    <t xml:space="preserve">Div. Atención a </t>
  </si>
  <si>
    <t>Disponibilidad de los usuarios para responder encuestas</t>
  </si>
  <si>
    <t xml:space="preserve">Presentar resultados y socializarlos </t>
  </si>
  <si>
    <t xml:space="preserve">Enc. Gestión y Monitoreo </t>
  </si>
  <si>
    <t>Atención a usuarios</t>
  </si>
  <si>
    <t>Socializar resultados de la evaluación</t>
  </si>
  <si>
    <t xml:space="preserve">Cantidad de reportes estadísticos elaborados  </t>
  </si>
  <si>
    <t>Correo remisión informes</t>
  </si>
  <si>
    <t>Procesar las solicitudes recibida</t>
  </si>
  <si>
    <t>División de Gestión y Monitoreo</t>
  </si>
  <si>
    <t xml:space="preserve">Dificultades con el sistema de información </t>
  </si>
  <si>
    <t xml:space="preserve">Actualizar los reportes </t>
  </si>
  <si>
    <t xml:space="preserve">Inconsistencias en algunas informaciones </t>
  </si>
  <si>
    <t xml:space="preserve">Matriz de solicitudes </t>
  </si>
  <si>
    <t>Elaborar informes requeridos</t>
  </si>
  <si>
    <t>Remitir informaciones requeridas</t>
  </si>
  <si>
    <t>Div. Atención a Grupos y Familias</t>
  </si>
  <si>
    <t>Div. Intervención Terapéutica</t>
  </si>
  <si>
    <t>Indicadores</t>
  </si>
  <si>
    <t>Productos</t>
  </si>
  <si>
    <t>Producto</t>
  </si>
  <si>
    <t xml:space="preserve">Cantidad de evaluaciones realizadas a la carta compromiso  </t>
  </si>
  <si>
    <t xml:space="preserve">Informe de evaluaciones realizadas a la carta compromiso  </t>
  </si>
  <si>
    <t>Unidad Rectora:</t>
  </si>
  <si>
    <t>MINISTERIO DE EDUCACIÓN</t>
  </si>
  <si>
    <t>Unidad Ejecutora:</t>
  </si>
  <si>
    <t xml:space="preserve">CENTRO DE ATENCIÓN INTEGRAL PARA LA DISCAPACIDAD </t>
  </si>
  <si>
    <t>Objetivo Estratégico:</t>
  </si>
  <si>
    <t>Resultado Estratégico</t>
  </si>
  <si>
    <t>Incrementada la proporción de niños de 0 a 12 años con discapacidad, como el autismo, síndrome de Down y parálisis cerebral, que reciben atención médica y psicológica integral para su evaluación, diagnóstico y desarrollo integral, facilitando su inserción escolar.</t>
  </si>
  <si>
    <t>Porcentaje de NN evaluados</t>
  </si>
  <si>
    <t>Atenciones médicas</t>
  </si>
  <si>
    <t xml:space="preserve">Dificultad con el sistema interno </t>
  </si>
  <si>
    <t>Evaluaciones psicométricas  realizadas</t>
  </si>
  <si>
    <t>Reportes en SIGES e informe de evaluación</t>
  </si>
  <si>
    <t>Retrasos en la recepción de las pruebas psicométricas</t>
  </si>
  <si>
    <t xml:space="preserve">Desactualización de las licencias para la corrección de pruebas </t>
  </si>
  <si>
    <t>Diagnósticos realizados</t>
  </si>
  <si>
    <t>Porcentaje de NN evaluados con diagnóstico clínico  establecido</t>
  </si>
  <si>
    <t>Revisar resultados de pruebas médicas complementarias</t>
  </si>
  <si>
    <t>Pediatra, fisiatra, psiquiatra</t>
  </si>
  <si>
    <t>Realizar discusión de caso médico</t>
  </si>
  <si>
    <t>Disponibilidad de equipo médico para asistir a las sesiones</t>
  </si>
  <si>
    <t>Evaluadora y Trabajador social</t>
  </si>
  <si>
    <t>Porcentaje de NN evaluados con diagnóstico del desarrollo establecido</t>
  </si>
  <si>
    <t>Pediatra, fisiatra, psiquiatra, trabajador social, evaluadora</t>
  </si>
  <si>
    <t xml:space="preserve">Entregar informes diagnósticos a las familias </t>
  </si>
  <si>
    <t xml:space="preserve">Evaluador/a y trabajador social </t>
  </si>
  <si>
    <t xml:space="preserve">Inasistencia de las familias </t>
  </si>
  <si>
    <t xml:space="preserve">Elaborar informe trimestral de Diagnósticos entregados </t>
  </si>
  <si>
    <t xml:space="preserve">Enc. Evaluación y Diagnóstico </t>
  </si>
  <si>
    <t>Reevaluaciones del desarrollo  realizadas</t>
  </si>
  <si>
    <t>Porcentaje de NN reevaluados</t>
  </si>
  <si>
    <t xml:space="preserve">Recibir solicitud de reevaluación </t>
  </si>
  <si>
    <t>Aplicar escalas motoras</t>
  </si>
  <si>
    <t>Fisiatra</t>
  </si>
  <si>
    <t>Realizar observación clínica del caso</t>
  </si>
  <si>
    <t>Aplicar pruebas psicométricas</t>
  </si>
  <si>
    <t xml:space="preserve">Dpto. Atención y Terapias </t>
  </si>
  <si>
    <t>Intervenciones terapéuticas a familias</t>
  </si>
  <si>
    <t>Entrenamiento a Familias Padres que hayan culminado competencias requeridas.</t>
  </si>
  <si>
    <t>Porcentaje de familias que egresen del programa de entrenamiento con competencias adquiridas</t>
  </si>
  <si>
    <t xml:space="preserve">89%
</t>
  </si>
  <si>
    <t>Levantamientos de información realizados previo a la apertura de UITT</t>
  </si>
  <si>
    <t xml:space="preserve">Informe, correos, minutas de reunión </t>
  </si>
  <si>
    <t>Encargado/a Gestión y Organización Secciones de Intervenciones Terapéuticas Territoriales (UITT)</t>
  </si>
  <si>
    <t xml:space="preserve">Negación de las familias a migrar de las SEDES a las UITT  </t>
  </si>
  <si>
    <t>Encargado/a Gestión y Organización Secciones de Intervenciones Terapéuticas Territoriales (UITT) / Departamento de Comunicación / Departamento de Tecnología</t>
  </si>
  <si>
    <t xml:space="preserve">Gestionar con la red territorial de discapacidad candidatos profesionales en el territorio que cumplan con los perfiles de los cargos definidos por el CAID, a los fines de facilitar el proceso de reclutamiento. </t>
  </si>
  <si>
    <t>Encargado/a Gestión y Organización Secciones de Intervenciones Terapéuticas Territoriales (UITT).</t>
  </si>
  <si>
    <t xml:space="preserve">Falta de terapeutas calificados en los territorios </t>
  </si>
  <si>
    <t xml:space="preserve">Facilitar la circulación de información y la comunicación efectiva sobre los procesos de admisión y evaluación del CAID entre los integrantes de la comunidad conformada por la Red territorial. </t>
  </si>
  <si>
    <t xml:space="preserve">Porcentaje de jornadas de evaluación realizadas </t>
  </si>
  <si>
    <t>Correos, minutas, informe de jornadas</t>
  </si>
  <si>
    <t>Coordinar con los directores de sede jornadas de evaluación en los territorios, a solicitud  del departamento de Gestión y Monitoreo de servicios.</t>
  </si>
  <si>
    <t>Que no hayan solicitudes de jornadas</t>
  </si>
  <si>
    <t>Habilitación de las UITT gestionada ante Habilitación de Establecimientos y Servicios de Salud del Ministerio de Salud Publica</t>
  </si>
  <si>
    <t>Cantidad de UITT habilitadas por la unidad de Habilitación de Establecimientos y Servicios de Salud.</t>
  </si>
  <si>
    <t>Licencia de habilitación por Habilitación de Establecimientos y Servicios de Salud</t>
  </si>
  <si>
    <t>Solicitar a las áreas involucradas la documentación requerida por la  unidad de Habilitación de Establecimientos y Servicios de Salud.</t>
  </si>
  <si>
    <t>Cambios de políticas publicas en materia de habilitación de establecimientos de salud.</t>
  </si>
  <si>
    <t>Revisar la documentación recibida,  armar el expediente y elaborar las cartas de solicitud</t>
  </si>
  <si>
    <t>El no contemplar todos los detalles de la actividad en presupuesto del periodo, que impidan hacer frente a las mejoras de procesos resultantes de la auditoria interna.</t>
  </si>
  <si>
    <t>Remitir expedientes al MISPAS y dar seguimiento a la respuesta.</t>
  </si>
  <si>
    <t>Que no sean designadas las comisiones de auditoria en los plazos previstos</t>
  </si>
  <si>
    <t>Gestionar el enmarcado de los certificados y su colocación en cada UITT</t>
  </si>
  <si>
    <t>Existencia de usuarios no escolarizados, no notificados</t>
  </si>
  <si>
    <t>Constancia de inserción a estudiantes referidos</t>
  </si>
  <si>
    <t xml:space="preserve">Usuarios remitidos al MINERD (DEE) no  insertados en el sistema escolar </t>
  </si>
  <si>
    <t>Existencia de usuarios que requieren adaptaciones curriculares o acomodaciones, no notificados</t>
  </si>
  <si>
    <t xml:space="preserve">Falta de transporte para gestionar la visita escolar </t>
  </si>
  <si>
    <t>Falta de receptividad del centro escolar a conceder la visita</t>
  </si>
  <si>
    <t>Resistencia de la comunidad educativa para implementar las adaptaciones o acomodaciones</t>
  </si>
  <si>
    <t>Fortalecimiento de la gestión Institucional</t>
  </si>
  <si>
    <t>Asegurar la eficiencia y eficacia del desempeño institucional bajo un modelo de gestión ético, transparente y de rendición de cuenta.</t>
  </si>
  <si>
    <t>Incrementado el desempeño institucional y la calidad de los servicios públicos ofrecidos.</t>
  </si>
  <si>
    <t>Encuesta de satisfacción de los usuarios realizada</t>
  </si>
  <si>
    <t xml:space="preserve">Aplicar la encuesta a tos los usuarios </t>
  </si>
  <si>
    <t>Evaluaciones a la carta compromiso realizadas.</t>
  </si>
  <si>
    <t>Estadísticas institucionales generadas</t>
  </si>
  <si>
    <t>Eje estratégico :</t>
  </si>
  <si>
    <t>Clasificaciòn Socio- Econòmica</t>
  </si>
  <si>
    <t>Reportes en SIGES y tablero de estadisticas</t>
  </si>
  <si>
    <t xml:space="preserve">Div. Servicio Social </t>
  </si>
  <si>
    <t>Procesar las solicitudes socio-economica en el SIGES</t>
  </si>
  <si>
    <t>Agente Social</t>
  </si>
  <si>
    <t>Inasistencia a la entrevista inicial</t>
  </si>
  <si>
    <t>Revisión de la programación de evaluaciones</t>
  </si>
  <si>
    <t>Falta de trabajadores sociales</t>
  </si>
  <si>
    <t>Finalizar entrevista con la clasificación socio-economica asignada</t>
  </si>
  <si>
    <t xml:space="preserve">Porcentaje de usuarios referidos para su vinculación al sistema de protección social </t>
  </si>
  <si>
    <t>Matriz de seguimiento solicitudes de inlcusión (se incluyen todos los apoyos que porten a la inclusión social del NN).</t>
  </si>
  <si>
    <t xml:space="preserve">Recibir la solicitud de la familia u  otros servicios </t>
  </si>
  <si>
    <t>Realizar referimiento interinstitucional</t>
  </si>
  <si>
    <t xml:space="preserve">Inexistencia de instituciones para   referimientos en el territorio del solicitante  </t>
  </si>
  <si>
    <t>Realizar gestión con la instituciòn pertinente</t>
  </si>
  <si>
    <t>Asesoramiento Jurídico del CAID realizado</t>
  </si>
  <si>
    <t>Porcentaje de solicitudes atendidas</t>
  </si>
  <si>
    <t>Opinión Legal elaborada y revisada adjunta a comunicación física, correo electrónico o comunicacion vía correo dirigida al área requiriente.</t>
  </si>
  <si>
    <t xml:space="preserve">Dpto. Jurídico </t>
  </si>
  <si>
    <t>Recepción de la solicitud de opinión legal y revisión de la documentación que requiere el servicio.</t>
  </si>
  <si>
    <t xml:space="preserve">Todas las áreas </t>
  </si>
  <si>
    <t>Análisis de la documentación legal (leyes, decretos, reglamentos, resoluciones y demás), relacionados con la situación a tratar, puede requerir retroalimentación de las áreas o entidad externa.</t>
  </si>
  <si>
    <t>Elaborar reporte trimestral de solicitudes de opinión legal.</t>
  </si>
  <si>
    <t xml:space="preserve">Retraso en la entrega </t>
  </si>
  <si>
    <t xml:space="preserve">Representación legal de la Institucion realizada
</t>
  </si>
  <si>
    <t>Porcentaje de solicitudes de representaciones legales atendidas</t>
  </si>
  <si>
    <t>Actos de Alguacil con Notificaciones y Instancias  (Entrada y/o Salida)</t>
  </si>
  <si>
    <t>Realizar la coordinación de acciones con los abogados tendentes a la representación legal.</t>
  </si>
  <si>
    <t xml:space="preserve">Retraso en la recepcion de los escritos de defensa </t>
  </si>
  <si>
    <t>Realizar proceso de litigio con la parte demandada/demandante y dilucidar los aspectos concernientes a los fundamentos de hechos, ante el tribunal.</t>
  </si>
  <si>
    <t>Preparar y depositar: Inventarios de documentos, escritos de defensa y replica, actos de alguacil y conclusiones, en torno al caso ante el tribunal apoderado.</t>
  </si>
  <si>
    <t>Elaborar reporte trimestral de representación legal</t>
  </si>
  <si>
    <t xml:space="preserve">Analista </t>
  </si>
  <si>
    <t xml:space="preserve">Documentos legales revisados y/o elaborados
</t>
  </si>
  <si>
    <t>Porcentaje  de solicitudes elaboración y/o revisión de documentos legales  atendidas</t>
  </si>
  <si>
    <t xml:space="preserve">Documento legal revisado,  elaborado, renovado y/o modificado adjunto a comunicación de remisión física odigital </t>
  </si>
  <si>
    <t>Recibir la solicitud de elaboración, revisión, renovación o modificación del Documento legal.</t>
  </si>
  <si>
    <t xml:space="preserve">Dilatacion por firma, revision de docuentos y erroes en los documentos </t>
  </si>
  <si>
    <t xml:space="preserve">Enc. Div. Elaboración de doucmnetos legales y Todas las áreas </t>
  </si>
  <si>
    <t>Porcentaje de notarizaciones atendidas</t>
  </si>
  <si>
    <t xml:space="preserve">Documento legal notarizado y cantidad de originales para entrega a Parte Interesada </t>
  </si>
  <si>
    <t>Verificar los requisitos y alcance de la solicitud para detectar posible información adicional requerida.</t>
  </si>
  <si>
    <t>Validación del documento legal y remisión al área correspondiente.</t>
  </si>
  <si>
    <t>Elaborar reporte trimestral de documentos legales elaborados y/o revisados.</t>
  </si>
  <si>
    <t>Documentos de Planes, Programas y Proyectos institucionales del Departamento de Planificación realizados</t>
  </si>
  <si>
    <t>Dpto. de Planificación y Desarrollo</t>
  </si>
  <si>
    <t>Retrasos en la remisión de las informaciones por parte de las áreas</t>
  </si>
  <si>
    <t xml:space="preserve">Todo las áreas </t>
  </si>
  <si>
    <t>Personal DPD</t>
  </si>
  <si>
    <t xml:space="preserve">Dirección Nacional </t>
  </si>
  <si>
    <t xml:space="preserve">Socializar documento final </t>
  </si>
  <si>
    <t>Todo el personal</t>
  </si>
  <si>
    <t>Solicitar a las áreas la planificación de sus requerimientos</t>
  </si>
  <si>
    <t>Dificultad con la identifcación de códigos y precios</t>
  </si>
  <si>
    <t xml:space="preserve">Planificación Operativa 2026 evaluada </t>
  </si>
  <si>
    <t>Informes de seguimiento trimestral</t>
  </si>
  <si>
    <t>Reporte metas físicas financieras</t>
  </si>
  <si>
    <t>Elaborar el informe de evaluación POA y remitir a la OAI para la publicación el portal institucional.</t>
  </si>
  <si>
    <t>Cargar en SIGEF los reportes de meta física financiera y remitir a OAI para la publicación el portal institucional.</t>
  </si>
  <si>
    <t>Informe memoria de gestión institucional elaborado</t>
  </si>
  <si>
    <t xml:space="preserve">Informes memoria de gestión elaborados </t>
  </si>
  <si>
    <t>Todos los  áreas</t>
  </si>
  <si>
    <t xml:space="preserve">Procesos institucionales documentados </t>
  </si>
  <si>
    <t>Porcentaje de solicitudes de documentos respondidos</t>
  </si>
  <si>
    <t>Matriz registro maestro de documentos</t>
  </si>
  <si>
    <t xml:space="preserve">Realizar levantamientos y actualización de la documentación de procesos. </t>
  </si>
  <si>
    <t>Elaborar manuales de procesos sustantivos con aplicación de mejoras, según aplique.</t>
  </si>
  <si>
    <t>Gestión de la aprobación y distribución del Manual de procesos Sustantivos.</t>
  </si>
  <si>
    <t xml:space="preserve">Comité Ejecutivo, Directores </t>
  </si>
  <si>
    <t xml:space="preserve">Medición de la satisfacción de los servicios internos </t>
  </si>
  <si>
    <t>Cantidad de Encuesta de satisfacción de servicios internos realizada</t>
  </si>
  <si>
    <t>Correo, informe resultados encuesta</t>
  </si>
  <si>
    <t xml:space="preserve">No identificados </t>
  </si>
  <si>
    <t xml:space="preserve">Auditoría interna de procesos realizada </t>
  </si>
  <si>
    <t xml:space="preserve">Informe de audoría </t>
  </si>
  <si>
    <t xml:space="preserve">Div. De calidad, todo los encargados </t>
  </si>
  <si>
    <t xml:space="preserve">Personal no motivado para participar en el proceso </t>
  </si>
  <si>
    <t xml:space="preserve">No identificado </t>
  </si>
  <si>
    <t xml:space="preserve">Áreas no implementen las mejoras recomendas </t>
  </si>
  <si>
    <t xml:space="preserve">Plan de mejora institucional implementado </t>
  </si>
  <si>
    <t xml:space="preserve">Porcentaje de implemetación del plan de mejora </t>
  </si>
  <si>
    <t xml:space="preserve">Informe de  implementación </t>
  </si>
  <si>
    <t xml:space="preserve">Retrasos en la actualización de las informaciones </t>
  </si>
  <si>
    <t xml:space="preserve">Comité de Calidad </t>
  </si>
  <si>
    <t>Elaborar y remitir al MAP los informes de implementación del plan de mejora</t>
  </si>
  <si>
    <t>Incumplimiento en la ejecución de las actividades programadas</t>
  </si>
  <si>
    <t xml:space="preserve">Monitoreo sistemas e indicadores de gestión pública </t>
  </si>
  <si>
    <t xml:space="preserve">Cantidad de informes de monitoreo de sistemas e indicadores de gestión pública  elaborados </t>
  </si>
  <si>
    <t xml:space="preserve">Matriz monitoreo sistemas e indicadores de gestión pública  </t>
  </si>
  <si>
    <t>Realizar levantamiento de información y recopilación de evidencias</t>
  </si>
  <si>
    <t>Notificar a las distintas áreas los hallazgos y recomendaciones</t>
  </si>
  <si>
    <t>Actualizar matriz con las informaciones de cada sistema e indicadores</t>
  </si>
  <si>
    <t>Remitir matriz a D.N. con los resultados obtenidos</t>
  </si>
  <si>
    <t xml:space="preserve">Inciativas de cooperacion implementadas </t>
  </si>
  <si>
    <t xml:space="preserve">Porcentaje de iniciativas implementadas </t>
  </si>
  <si>
    <t xml:space="preserve">Cronogramas de visitas a instituciones programadas para el periodo </t>
  </si>
  <si>
    <t xml:space="preserve">Recibir solitudes de cooperación </t>
  </si>
  <si>
    <t xml:space="preserve">Incumplimiento de los enlaces de convenios en la ejecución de las actividades  </t>
  </si>
  <si>
    <t xml:space="preserve">Todas las áreas y enlaces de convenios </t>
  </si>
  <si>
    <t>Coordinar mesas de trabajo con las áreas solicitantes y los posibles cooperantes</t>
  </si>
  <si>
    <t>Remitir a Jurídico borradores de convenios para su revisión</t>
  </si>
  <si>
    <t>Porcentaje de solicitudes de cooperación atendidas</t>
  </si>
  <si>
    <t xml:space="preserve">Matriz registro y seguimiento solicitudes de cooperación </t>
  </si>
  <si>
    <t>Realizar seguimiento trimestral de convenios firmados con los enlaces asignados</t>
  </si>
  <si>
    <t>Responder solicitud al área requiriente</t>
  </si>
  <si>
    <t>Que no haya cooperantes disponibles</t>
  </si>
  <si>
    <t xml:space="preserve">Elaborar informe trimestral de ejecución de convenios </t>
  </si>
  <si>
    <t>Fortalecimiento del Desempeño Institucional</t>
  </si>
  <si>
    <t>Reclutamiento y Selección por Competencias.  (concurso)</t>
  </si>
  <si>
    <t xml:space="preserve">Porcentaje selección de personal reclutado basado en el perfil. </t>
  </si>
  <si>
    <t>Informes de reclutamiento y selección de personal</t>
  </si>
  <si>
    <t>Dpto. Recursos Humanos</t>
  </si>
  <si>
    <t xml:space="preserve">Elaborar planificación anual de recursos humanos </t>
  </si>
  <si>
    <t>No contar con la detección oportuna de necesidades de personal de los encargados</t>
  </si>
  <si>
    <t xml:space="preserve">Todas los encargados </t>
  </si>
  <si>
    <t>Recibir las requisiciones de necesidades de personal</t>
  </si>
  <si>
    <t>Recibir requisiones de personal incompletas de los departamentos</t>
  </si>
  <si>
    <t>Enlaces RRHH</t>
  </si>
  <si>
    <t>Publicación de las vacantes en los medios digitales establecidos</t>
  </si>
  <si>
    <t>Div. Comunicaciones</t>
  </si>
  <si>
    <t xml:space="preserve">Recepción y clasificación de los CV </t>
  </si>
  <si>
    <t>Analista de Reclutamiento</t>
  </si>
  <si>
    <t>Realizar las entrevistas iniciales para la elección de ternas, además de la aplicación de pruebas</t>
  </si>
  <si>
    <t>Retraso de parte del candidato en llenar las pruebas psicométricas establecidas</t>
  </si>
  <si>
    <t>Selección de candidatos basado en competencias</t>
  </si>
  <si>
    <t>Supervisor del área requiriente</t>
  </si>
  <si>
    <t>Realizar proceso de inducción de nuevos colaboradores</t>
  </si>
  <si>
    <t>Analista RRHH</t>
  </si>
  <si>
    <t xml:space="preserve"> Capacitación del Personal</t>
  </si>
  <si>
    <t>Porcentaje de  implementación del plan de capacitación</t>
  </si>
  <si>
    <t xml:space="preserve"> Informe trimestral de ejecución de plan de capacitación.</t>
  </si>
  <si>
    <t>Realizar detección de las necesidades  de capacitaciones del personal</t>
  </si>
  <si>
    <t>No contar con la detección oportuna de necesidades de capacitación de los departamentos</t>
  </si>
  <si>
    <t>Analista de Capacitación</t>
  </si>
  <si>
    <t>Diseñar  el plan de capacitación anual</t>
  </si>
  <si>
    <t>Evaluación de Capacitación</t>
  </si>
  <si>
    <t>Gestionar el plan de capacitaciones a través de la programación de acciones  formativas</t>
  </si>
  <si>
    <t>No contar con la disponibilidad presupuestaria para ejecutar las capacitaciones planificadas</t>
  </si>
  <si>
    <t>Monitorear la ejecución del plan de capacitación</t>
  </si>
  <si>
    <t>Remisión tardía del informe de capacitación</t>
  </si>
  <si>
    <t>Evaluación de Desempeño</t>
  </si>
  <si>
    <t>Porcentaje de unidades que entregan  evaluaciones en tiempo establecido</t>
  </si>
  <si>
    <t xml:space="preserve"> Informes de resultados</t>
  </si>
  <si>
    <t>Coordinar le elaboración de los acuerdos de desempeño de todo el personal</t>
  </si>
  <si>
    <t>Retraso en la remisión del informe de evaluación de desempeño</t>
  </si>
  <si>
    <t>Todos los encargados</t>
  </si>
  <si>
    <t>X</t>
  </si>
  <si>
    <t>Instruir a los supervisores sobre el proceso de evaluación de desempeño</t>
  </si>
  <si>
    <t>Planificar y elaborar el cronograma de seguimiento para las evaluaciones trimestrales</t>
  </si>
  <si>
    <t>Gestionar las mejoras de las evaluaciones a través de la actualización de los acuerdos.</t>
  </si>
  <si>
    <t>Presentar el informe consolidado de los resultados de las evaluaciones del desempeño institucional.</t>
  </si>
  <si>
    <t>Enc. DRH</t>
  </si>
  <si>
    <t>Relaciones Laborales (compensaciones y beneficios / registro y control)</t>
  </si>
  <si>
    <t xml:space="preserve">Porcentaje de colaboradores reajustados </t>
  </si>
  <si>
    <t>Solicitud de no objeción e informe de novedades de nómina</t>
  </si>
  <si>
    <t>Aplicar los reajuestes salariales de acuerdo a la escala salarial aprobada por el MAP</t>
  </si>
  <si>
    <t>No contar con la disponibilidad presupuestaria</t>
  </si>
  <si>
    <t>Financiero</t>
  </si>
  <si>
    <t>Que entidad regulador rechaze solicitu de reajuste y llame a concurso</t>
  </si>
  <si>
    <t xml:space="preserve">Porcentaje de colaboradores beneficiados con incentivos </t>
  </si>
  <si>
    <t xml:space="preserve">Nómina de pago </t>
  </si>
  <si>
    <t>Gestionar los incientivos por rendimiento individual</t>
  </si>
  <si>
    <t>Que la información en la matriz de incentivos esté incompleta</t>
  </si>
  <si>
    <t>No realicen cierre a los empleados desviculados</t>
  </si>
  <si>
    <t>Gestionar el bono de evaluación del desempeño para empleados de carrera.</t>
  </si>
  <si>
    <t>No alcanzar la puntuación mínima establecida</t>
  </si>
  <si>
    <t>Gestionar incentivo por cumplimiento de indicadores SISMAP</t>
  </si>
  <si>
    <t>DPD, Financiero</t>
  </si>
  <si>
    <t>Porcentaje de solicitudes servicios de RRHH atendidos</t>
  </si>
  <si>
    <t>Informe de servicios atendidos por recursos humanos / encuesta de satisfacción</t>
  </si>
  <si>
    <t>Atender los requerimientos de los colaboradores</t>
  </si>
  <si>
    <t>Registrar las entradas y salidas de los requerimientos</t>
  </si>
  <si>
    <t>Llevar un registro de las solicitudes de pago de indemnización</t>
  </si>
  <si>
    <t xml:space="preserve">Medir la satisfacción de los servicios de los colaboradores </t>
  </si>
  <si>
    <t>Desarrollo de Carrera (promociones y ascensos)</t>
  </si>
  <si>
    <t xml:space="preserve">Acciones depersonal </t>
  </si>
  <si>
    <t>Recibir las solicitudes de promoción de los encargados para los colaboradores que cumplan los requisiitos para promoción</t>
  </si>
  <si>
    <t>Que el colaborador seleccionado no cumpla con el perfil requerido para la promoción</t>
  </si>
  <si>
    <t>Que la promoción sea vertical y conlleve a realizar un concurso</t>
  </si>
  <si>
    <t>Que la promoción conlleve un reajuste salarial y  la institución no cuente con disponibilidad presupuestaria</t>
  </si>
  <si>
    <t xml:space="preserve">Verificar disponiblidad presupuestaria </t>
  </si>
  <si>
    <t xml:space="preserve">Tramitar al MAP solicitudes de no objeción para promoción </t>
  </si>
  <si>
    <t xml:space="preserve">Elaborar acciones del personal promovido </t>
  </si>
  <si>
    <t xml:space="preserve">Cuota de responsabiliad solcial elaborada o implementada </t>
  </si>
  <si>
    <t xml:space="preserve">Número de actividades responsabilidad social ejecutadas por el centro </t>
  </si>
  <si>
    <t>Fotografías de actividades informe de realización</t>
  </si>
  <si>
    <t>Indentificar la actividad a realizar y solicitar aprobación</t>
  </si>
  <si>
    <t>Analista</t>
  </si>
  <si>
    <t>Contactar fundaciones afines a la actividad</t>
  </si>
  <si>
    <t>Elaborar plan de actividad</t>
  </si>
  <si>
    <t>Enc. RRHH</t>
  </si>
  <si>
    <t>Realizar actividad</t>
  </si>
  <si>
    <t xml:space="preserve">Nóminas Presentadas y Pagadas </t>
  </si>
  <si>
    <t>Porcentaje de nóminas pagadas</t>
  </si>
  <si>
    <t>Libramientos de pagos</t>
  </si>
  <si>
    <t>Generar reporte de nómina en el SASP</t>
  </si>
  <si>
    <t>Que haya errores en la digitación de los reportes</t>
  </si>
  <si>
    <t>Encargado Administrativo y Financiero, Dirección Nacional, Técnico de Nómina, División de Contabilidad</t>
  </si>
  <si>
    <t>Elaborar preventivo-compromiso y cargar del código de archivo en el SIGEF.</t>
  </si>
  <si>
    <t>Que haya errores en la partida de los descuentos</t>
  </si>
  <si>
    <t>Enviar archivo y anexos de las nóminas a analista de Contraloría General de la República (UAI) para aprobación, generar los libramientos por nóminas.</t>
  </si>
  <si>
    <t>Que el archivo no tenga anexos y avales correspondientes</t>
  </si>
  <si>
    <t xml:space="preserve">Ingresos por servicios </t>
  </si>
  <si>
    <t xml:space="preserve">Porcentaje de incremento de los ingresos </t>
  </si>
  <si>
    <t xml:space="preserve">Reporte ingresos por servicios </t>
  </si>
  <si>
    <t xml:space="preserve">Dpto. Financiero </t>
  </si>
  <si>
    <t xml:space="preserve">Elaborar relación mensual de ingresos por servicios facturados </t>
  </si>
  <si>
    <t>Elborar relación mensual de ingresos por seguros médicos</t>
  </si>
  <si>
    <t>Preparar inforne trimestral de ingresos recibidos</t>
  </si>
  <si>
    <t xml:space="preserve">Presupuesto 2027 formulado </t>
  </si>
  <si>
    <t>Documento presupuesto cargado y validado en el SIGEF</t>
  </si>
  <si>
    <t xml:space="preserve">Captura de pantalla </t>
  </si>
  <si>
    <t>Verificar y validar los isnumos para la elaboración del presupuesto ( PACC y planificación de RRHH)</t>
  </si>
  <si>
    <t xml:space="preserve">Retrasos en la entrega de las informaciones </t>
  </si>
  <si>
    <t xml:space="preserve">Cargar al SIGEF las informaciones financieras, luego de la clasificación de las mismas por cuentas y estructura programática </t>
  </si>
  <si>
    <t xml:space="preserve">Cuentas y códigos erróneos </t>
  </si>
  <si>
    <t>Ejecución Presupuestaria Financiera</t>
  </si>
  <si>
    <t>Porcentaje del Cumplimiento del índice de gestión presupuestaria</t>
  </si>
  <si>
    <t>Indicador IGP (Indicador del Gasto Público)</t>
  </si>
  <si>
    <t>Realizar levantamiento de los bienes y servicios requeridos por todas las áreas del CAID</t>
  </si>
  <si>
    <t>Tardanza en la remision de las necesidades por parte de las areas.</t>
  </si>
  <si>
    <t>Departamento de Planificación y Desarrollo</t>
  </si>
  <si>
    <t>Realizar las modificaciones presupuestarias y las reprogramaciones de cuotas</t>
  </si>
  <si>
    <t>Falta de asignacion de cuota por parte de DIGEPRES</t>
  </si>
  <si>
    <t>Dependencias del CAID y DIGEPRES</t>
  </si>
  <si>
    <t>Solicitar a DIGEPRES la asignación de las cuotas de pagos y modificaciones presupuestarias (para la disponibilidad de fondos y poder cumplir con los pagos)</t>
  </si>
  <si>
    <t>Elaborar los preventivos y compromisos que certifican la existencia de fondos para la compra de bienes y servicios, según Decreto 15-17, para el cumplimiento de dicha normativa</t>
  </si>
  <si>
    <t>Fallas en el SIGEF</t>
  </si>
  <si>
    <t>Analista Financiero, División de Contabilidad</t>
  </si>
  <si>
    <t>Analizar los expedientes de pago, clasificando por cuenta presupuestaria, y determinar sus apropiaciones, cuotas e impuestos, así como los libramientos</t>
  </si>
  <si>
    <t>Analista Financiero, División de Contabilidad, DAF</t>
  </si>
  <si>
    <t>Informes Financieros elaborados y Presentados</t>
  </si>
  <si>
    <t>Porcentaje de Informe presentados ante la OAI</t>
  </si>
  <si>
    <t>Página de Transparencia</t>
  </si>
  <si>
    <t xml:space="preserve">Elaborar, revisar y remitir del Balance General Mensual, en formato PDF y Excel </t>
  </si>
  <si>
    <t>Retraso en la realizacion de las conciliaciones, remision del inventario por parte de la Seccion de Inventario, fallas en el SIGEF</t>
  </si>
  <si>
    <t>Analista Financiera, Division de Contabilidad, Seccion de Almacen y Director Nacional</t>
  </si>
  <si>
    <t xml:space="preserve">Elaborar, revisar y remitir de las cuentas por pagar mensual, en formato PDF y Excel </t>
  </si>
  <si>
    <t xml:space="preserve">Elaborar, revisar y remitir de la ejecución mensual, en formato PDF y Excel </t>
  </si>
  <si>
    <t xml:space="preserve">Elaborar, revisar y remitir del inventario de almacen trimestral, en formato PDF y Excel </t>
  </si>
  <si>
    <t>Porcenaje de activos fijos registrados en el SIAB</t>
  </si>
  <si>
    <t xml:space="preserve">Elaborar, revisar y remitir del inventario de activos fijos semestral, en formato PDF y Excel </t>
  </si>
  <si>
    <t xml:space="preserve">Pago de compromisos contraídos </t>
  </si>
  <si>
    <t>Porcentaje de compromisos pagados</t>
  </si>
  <si>
    <t>Libramientos de pagos, Transferencia bancaria y Cheques Reposición Cajas Chicas</t>
  </si>
  <si>
    <t>Validar reportes de las nominas, descuentos, ISR.</t>
  </si>
  <si>
    <t>Fallas en los Sistema Sugep y SIGEF</t>
  </si>
  <si>
    <t xml:space="preserve"> División de Contabilidad, Direccion Nacional</t>
  </si>
  <si>
    <t xml:space="preserve">Elaborar preventivo-compromiso en el SIGEF. Devengado y libramiento de todos los pagos pendientes </t>
  </si>
  <si>
    <t>Realizar pago de viáticos al personal del CAID conforme a la tabla aprobada por el MAP</t>
  </si>
  <si>
    <t>Falla en el Internet banking / falla SUGEP</t>
  </si>
  <si>
    <t xml:space="preserve">División de Contabilidad, Unidad de Auditoria de la Controlaría </t>
  </si>
  <si>
    <t xml:space="preserve">Realizar reposiciones de caja chica solicitadas por las enlaces </t>
  </si>
  <si>
    <t>Tardanza en la solicitud de reposicion por parte de las enlaces/ falla en el SUGEP</t>
  </si>
  <si>
    <t>División de Contabilidad, Unidad de Auditoria de la Controlaría y custodio de caja Chica</t>
  </si>
  <si>
    <t>Inventario de activo fijo debidamente administrado</t>
  </si>
  <si>
    <t xml:space="preserve">Porcentaje de activos fijos adquiridos y registrados </t>
  </si>
  <si>
    <t>Resportes sistema SIAB</t>
  </si>
  <si>
    <t>Codificar y registrar los activos fijos adquiridos</t>
  </si>
  <si>
    <t>Fallas en el SIAB</t>
  </si>
  <si>
    <t>Realizar conciliaciones de los sistemas SIGEF y SIAB</t>
  </si>
  <si>
    <t>Mantener actualizado el registro de activos fijos con los movimientos realizados (bajas, movimientos)</t>
  </si>
  <si>
    <t>Plan  de eficientización energética</t>
  </si>
  <si>
    <t>Porcentaje de actividades de eficientización energética implementadas</t>
  </si>
  <si>
    <t>Informe de cumplimiento de medidas de eficientización energética elaborados</t>
  </si>
  <si>
    <t>Dpto. Infraestructura</t>
  </si>
  <si>
    <t xml:space="preserve">Implementar plan de comunicación  de eficientización energética </t>
  </si>
  <si>
    <t xml:space="preserve">Bajo nivel de receptividad por parte del personal </t>
  </si>
  <si>
    <t>Gestionar el lanzamiento de los procesos de compras vinculados a la eficientización energética</t>
  </si>
  <si>
    <t>Poca disponibilidad presupuestaria</t>
  </si>
  <si>
    <t>Enc. Dpto. Administrativo</t>
  </si>
  <si>
    <t xml:space="preserve">Monitorear la implementación de las políticas </t>
  </si>
  <si>
    <t xml:space="preserve">Dpto. Comunicaciones </t>
  </si>
  <si>
    <t xml:space="preserve">Elaborar informe trimestral medición de consumo energético  </t>
  </si>
  <si>
    <t xml:space="preserve">Division de mantenimiento </t>
  </si>
  <si>
    <t xml:space="preserve">Remozamientos y adecuaciones de infraestructuras </t>
  </si>
  <si>
    <t>Porcentaje de adecuaciones realizadas</t>
  </si>
  <si>
    <t xml:space="preserve"> Informe de trabajos realizados</t>
  </si>
  <si>
    <t>Identificar y/o recibir solicitudes de necesidades de adecuaciones físicas</t>
  </si>
  <si>
    <t xml:space="preserve">Departamento  de Compras y Servicios Generales, </t>
  </si>
  <si>
    <t xml:space="preserve">Reealizar levantamientos </t>
  </si>
  <si>
    <t xml:space="preserve">Elaborar propuesta del plan anual de adecuaciones </t>
  </si>
  <si>
    <t>Que no se realice la asignacion de presupuesto para estas adeuaciones</t>
  </si>
  <si>
    <t xml:space="preserve">Socializar y solicitar aprobación </t>
  </si>
  <si>
    <t xml:space="preserve">Elaborar solicitudes de compras </t>
  </si>
  <si>
    <t>Que no se realicen los procesos de compras de los requerimientos a tiempo para cumplir con la planificación</t>
  </si>
  <si>
    <t>Supervisar la ejecución de las adecuaciones</t>
  </si>
  <si>
    <t>Diseño y ejecución de adecuaciones para Unidades de Intervención Terapéuticas Territoriales a nivel Nacional</t>
  </si>
  <si>
    <t>Porcentaje de Unidades de Intervención Terapéuticas Territorial habilitadas(UITT)</t>
  </si>
  <si>
    <t xml:space="preserve">Informes de supervision </t>
  </si>
  <si>
    <t>Realizar visitas de evaluación de terrenos y locales</t>
  </si>
  <si>
    <t>20, 000, 000.00</t>
  </si>
  <si>
    <t xml:space="preserve">Que se retrase la autorización interinstitucional para contar con la disponibilidad de los espacio </t>
  </si>
  <si>
    <t xml:space="preserve">Div. De Diseño y adecuaciones </t>
  </si>
  <si>
    <t>Realizar levantamientos</t>
  </si>
  <si>
    <t>Que no se realice la asignacion de presupuesto para estas obras</t>
  </si>
  <si>
    <t>Realizar Diseño y presupuesto</t>
  </si>
  <si>
    <t>Que no se realicen los procesos de compras de los requerimientos a tiempo para cumplir con la planificacion</t>
  </si>
  <si>
    <t>Supervisar la ejecucion de la obra</t>
  </si>
  <si>
    <t>Entregar para habilitacion</t>
  </si>
  <si>
    <t>Que ocurran modificaciones significativas en las condiciones climaticas y que surjan imprevistos no identificados en el proceso constructivo.</t>
  </si>
  <si>
    <t xml:space="preserve">Mantenimientos Preventivos y Correctivos </t>
  </si>
  <si>
    <t>Porcentaje de mantenimiento preventivo y correctivo; aires acondicionados y grupo electrógeno</t>
  </si>
  <si>
    <t>Reporte de mantenimiento periódico</t>
  </si>
  <si>
    <t xml:space="preserve"> Levantamiento de la necesidad e inspección de los distintos grupos involucrados. </t>
  </si>
  <si>
    <t>Que no se realicen las ordenes de requerimientos a tiempo para cumplir con el cronograma de mantenimiento realizado por servicios externos</t>
  </si>
  <si>
    <t xml:space="preserve">Solicitud de mantenimiento preventivo y correctivo. </t>
  </si>
  <si>
    <t>Ejecución y seguimiento del mantenimiento periódicamente.</t>
  </si>
  <si>
    <t>Porcentaje mantenimiento preventivo y correctivo a infraestructuras</t>
  </si>
  <si>
    <t xml:space="preserve"> Levantamiento de la necesidad y planeamiento de las intervenciones para permitir la continuidad de la operatividad. </t>
  </si>
  <si>
    <t xml:space="preserve">Solicitud de mantenimiento preventivo y correctivo necesario. </t>
  </si>
  <si>
    <t>Ejecución y seguimiento del mantenimiento y evaluación del trabajo realizado.</t>
  </si>
  <si>
    <t>Gestión y seguimiento al Indicador de Uso del Sistema Nacional de Contrataciones Públicas (SISCOMPRAS)</t>
  </si>
  <si>
    <t>Porcentaje de cumplimiento SISCOMPRAS (Indicadores de Uso del Sistema Nacional de Contrataciones Públicas)</t>
  </si>
  <si>
    <t>Evaluaciones publicadas en el Sub-Portal de Siscompras</t>
  </si>
  <si>
    <t xml:space="preserve">Dpto. Administrativo </t>
  </si>
  <si>
    <t>Iniciar los procesos de compras y contrataciones conforme a lo establecido en la planificación (PACC)</t>
  </si>
  <si>
    <t>Fallas en el portal de compras y contrataciones que imposibilite cargar las informaciones</t>
  </si>
  <si>
    <t>Dirección Nacional, Áreas Requirentes y Comité de Compras</t>
  </si>
  <si>
    <t>Publicar los procesos de compras en el portal transaccional y el portal institucional</t>
  </si>
  <si>
    <t>Gestionar los procesos de compras, conforme al cronograma de actividades de cada proceso</t>
  </si>
  <si>
    <t>Administrar la elaboración y firma de adjudicaciones de contratos de bienes y servicios, así como el cierre de los mismos</t>
  </si>
  <si>
    <t>No cumplir con el plazo de los 20 días hábiles para suscribir el contrato como lo establece la Ley 340-06 de compras y contrataciones</t>
  </si>
  <si>
    <t>Departamento Jurídico</t>
  </si>
  <si>
    <t xml:space="preserve">Servicios de Transportación brindados
</t>
  </si>
  <si>
    <t>Porcentaje de  servicios de  transportación brindados</t>
  </si>
  <si>
    <t>Formulario de Solicitud de Transporte</t>
  </si>
  <si>
    <t>Gestionar todas las solicitudes recibidas de transporte</t>
  </si>
  <si>
    <t>No contar con la cantidad suficiente de vehiculos para suplir la demanda.</t>
  </si>
  <si>
    <t>División de Servicios Generales, Sección de Transportación</t>
  </si>
  <si>
    <t xml:space="preserve"> Plan de mantenimiento preventivo de flotilla vehicular implementado</t>
  </si>
  <si>
    <t>Porcentaje de ejecución  del plan de mantenimiento preventivo de flotilla vehicular</t>
  </si>
  <si>
    <t>Conduce de recepción de los mantenimientos otorgados a la flotilla vehicular o informes de mantenimientos realizados</t>
  </si>
  <si>
    <t>Elaborar el Plan de Mantenimiento Preventivo de la Flotilla Vehicular</t>
  </si>
  <si>
    <t>Sin riesgo identificado</t>
  </si>
  <si>
    <t xml:space="preserve">Departamento Administrativo Financiero, División de Compras y Contrataciones, División de Servicios Generales </t>
  </si>
  <si>
    <t>Ejecutar el Plan de Mantenimiento Preventivo de la Flotilla Vehicular</t>
  </si>
  <si>
    <t>Que no se cuente oportunamente con los repuestos y lubricantes necesarios</t>
  </si>
  <si>
    <t>Realizar informe de ejecución del Plan de Mantenimiento Preventivo de la Flotilla Vehicular</t>
  </si>
  <si>
    <t xml:space="preserve">Suministro de bienes e insumos
</t>
  </si>
  <si>
    <t>Porcentaje de insumos requeridos y entregados</t>
  </si>
  <si>
    <t>Cantidad de insumos entregados</t>
  </si>
  <si>
    <t>Recepción de Entradas y Salidas de Mercancías al Almacén</t>
  </si>
  <si>
    <t xml:space="preserve">Errores en la recepción de los bienes (conteo, revisión de especificaciones y registro de recepción) </t>
  </si>
  <si>
    <t>División de Servicios Generales, Sección de Almacén y Suministros</t>
  </si>
  <si>
    <t>Reposición del material gastable</t>
  </si>
  <si>
    <t>No solicitar la reposición de los artículos que estén con un mínimo de existencia para reabastecer el almacén</t>
  </si>
  <si>
    <t>Porcentaje de Bienes e insumos  registrados en el sistema inventario de Almacén</t>
  </si>
  <si>
    <t>Informe de verificación trimestral sobre el inventario de almacén</t>
  </si>
  <si>
    <t>Actualización de inventario trimestral para fines de reporte de los estados financieros</t>
  </si>
  <si>
    <t>Errores en el conteo físico de los artículos</t>
  </si>
  <si>
    <t>Sin áreas involucradas</t>
  </si>
  <si>
    <t>Limpieza de las instalaciones ejecutada</t>
  </si>
  <si>
    <t>Porcentaje de ejecución de limpieza en las instalaciones del CAID</t>
  </si>
  <si>
    <t>Formularios de verificacion de limpieza archivados de manera mensual</t>
  </si>
  <si>
    <t xml:space="preserve">Realizar distribución del personal de conserjería según corresponda </t>
  </si>
  <si>
    <t>Falta de personal de conserjería</t>
  </si>
  <si>
    <t>Supervisar diariamente la limpieza de las instalaciones</t>
  </si>
  <si>
    <t xml:space="preserve">Falta de insumos de liempieza </t>
  </si>
  <si>
    <t xml:space="preserve">Completar la matriz mensual para el calculo del indicador de limpieza </t>
  </si>
  <si>
    <t>Implementada la gestión de archivo y correspondencia</t>
  </si>
  <si>
    <t>Porcentaje de archivos de gestión con los lineamientos de la 481-08 implementado</t>
  </si>
  <si>
    <t>Matriz de excel de seguimiento a los archivos de Gestión e informe</t>
  </si>
  <si>
    <t>Revisión periódica de los documentos de las diferentes sedes, para identificar si los mismo cumplen con el ciclo vital para ser trasferido al archivo central.</t>
  </si>
  <si>
    <t xml:space="preserve">Incorrecta clasificacion  documental  en el archivo central </t>
  </si>
  <si>
    <t xml:space="preserve"> Asesorar al personal de los archivos de gestión, en la correcta aplicación de clasificación y conservación de los documentos.</t>
  </si>
  <si>
    <t>Gestionar la transferencia de los documentos inactivos al archivo central, para su digitalización y conservación</t>
  </si>
  <si>
    <t>Porcentaje de correspondencia despachada</t>
  </si>
  <si>
    <t>Matriz de excel de seguimiento a la correspondecia externa e interna e informe</t>
  </si>
  <si>
    <t>Registro de codificación diario de las correspondencia recibida y despachada para controlar el flujo y facilitar su búsqueda</t>
  </si>
  <si>
    <t xml:space="preserve">Asignar incorrectamente la correspondnecia </t>
  </si>
  <si>
    <t>Remisión de informe mensual y trimestral, para cuantificar el porcentaje de las correspondencias de entrada y salida</t>
  </si>
  <si>
    <t>Supervisar la clasificación y distribución de las correspondencias recibidas por las áreas</t>
  </si>
  <si>
    <t>Desarrollo de aplicaciones y sistemas</t>
  </si>
  <si>
    <t>Cronograma de desarrollo de sistemas</t>
  </si>
  <si>
    <t>Dpto. Tecnología de la Información y C.</t>
  </si>
  <si>
    <t>Desarrollo y creacion de codigo fuente y repositorio, gestion y desarrollo de modulos de atencion, medico y terapeutico, creacion modulo gestion de acceso.</t>
  </si>
  <si>
    <t>Requerimientos areas misionales con retrasos de entrega, procesos levantados no sean de conocimiento de los usuarios, curva de aprendizaje y adaptacion a nuevo sistema, tiempo de desarrollo nuevas funcionalidades, captacion de personal de desarrollo.</t>
  </si>
  <si>
    <t>Todas las áreas misionales, Gestion y Monitoreo de Servicios, Planificacion y Desarrollo, Recursos Humanos, Comunicaciones, Tecnologia de la Informacion</t>
  </si>
  <si>
    <t>Puesta en marcha de oficina virtual en el portal web</t>
  </si>
  <si>
    <t>Desarrollo de aplicacion para equipos moviles con acceso a oficina virtual, desarrollo plataforma EDUCAID, implementacion de intranet, desarrollo plataforma para gestion de POA y componentes</t>
  </si>
  <si>
    <t>Soporte tecnico a usuarios internos</t>
  </si>
  <si>
    <t>Reporte incidencias cerradas Sistema Mesa de Ayuda</t>
  </si>
  <si>
    <t>Alta demanda del servicio dificulta la entrega oportuna</t>
  </si>
  <si>
    <t>Departamento de Tecnologia de la Informacion</t>
  </si>
  <si>
    <t>Gestión del plan de mantenimiento para software y equipos tecnologicos</t>
  </si>
  <si>
    <t>Registro trimestral de la plantilla de mantenimiento de equipos y software</t>
  </si>
  <si>
    <t>Elaborar y mantener actualizado el inventario de equipos y software, esto incluye diagnóstico del estado y clasificación de activos tecnológicos.</t>
  </si>
  <si>
    <t>Limitaciones de personal o tiempo para ejecutar el plan de mantenimiento.</t>
  </si>
  <si>
    <t>Departamento de Tecnologia de la Informacion.</t>
  </si>
  <si>
    <t>Diseñar y ejecutar el plan de mantenimiento preventivo y correctivo. Limpieza técnica, actualizaciones de software, verificación de funcionamiento y resolución de fallas.</t>
  </si>
  <si>
    <t xml:space="preserve">Dependencia de soporte técnico externo que pueda generar retrasos.
</t>
  </si>
  <si>
    <t>Registrar y documentar todas las acciones realizadas. Uso de plantillas de mantenimiento, evidencias técnicas y reportes trimestrales.</t>
  </si>
  <si>
    <t>Desactualización del inventario o incumplimiento del cronograma por prioridades operativas.</t>
  </si>
  <si>
    <t xml:space="preserve">Plan de seguridad tecnológica </t>
  </si>
  <si>
    <t>Elaborar plan de seguridad tecnológica</t>
  </si>
  <si>
    <t xml:space="preserve">Retrasos en la planificación para la adquisición de los requerimientos </t>
  </si>
  <si>
    <t>Puesta en ejecucion del plan elaborado</t>
  </si>
  <si>
    <t xml:space="preserve">Implementación del plan de fortalecimiento de comunicación interna </t>
  </si>
  <si>
    <t xml:space="preserve">Porcentaje de implementación del plan de fortalecimiento de comunicación interna </t>
  </si>
  <si>
    <t xml:space="preserve"> </t>
  </si>
  <si>
    <t>Informe implementación del plan con evidencias</t>
  </si>
  <si>
    <t>Dpto. De Comunicación</t>
  </si>
  <si>
    <t xml:space="preserve">Definir plan de fortalecimiento de comunicación interna </t>
  </si>
  <si>
    <t xml:space="preserve">Falta de personal para ejecutar las acciones </t>
  </si>
  <si>
    <t xml:space="preserve">Poner en funcionamiento nuevos canales de comunicación interna en las sedes CAID y UITT a nivel nacional </t>
  </si>
  <si>
    <t>Informe atisfacción de servicios de comunicación interna</t>
  </si>
  <si>
    <t xml:space="preserve">Realizar encuesta interna para medir la efectividad del plan </t>
  </si>
  <si>
    <t xml:space="preserve">Implementación del plan difusión de contenidos </t>
  </si>
  <si>
    <t xml:space="preserve">Porcentaje de presencia positiva en medios masivos de comunicación nacional </t>
  </si>
  <si>
    <t xml:space="preserve">Publicaciones en medios masivos de comunicación nacional </t>
  </si>
  <si>
    <t>Matriz con presencia mediática</t>
  </si>
  <si>
    <t>Técnico en Comunicación</t>
  </si>
  <si>
    <t xml:space="preserve">Matriz de presencia mediática </t>
  </si>
  <si>
    <t xml:space="preserve">Producir y garantizar publicación de contenidos institucionales alineados con nuestra estrategia de comunicación </t>
  </si>
  <si>
    <t xml:space="preserve">Falta de apoyo de medios de comunicación y otros aliados. </t>
  </si>
  <si>
    <t xml:space="preserve">Periodista </t>
  </si>
  <si>
    <t xml:space="preserve">Informe con planes y el resultado de las acciones ejecutadas </t>
  </si>
  <si>
    <t xml:space="preserve">Elaborar 12 planes de contenidos para redes sociales </t>
  </si>
  <si>
    <t xml:space="preserve">Gestor de redes sociales </t>
  </si>
  <si>
    <t xml:space="preserve">Elaborar 12 planes de contenidos para página web </t>
  </si>
  <si>
    <t xml:space="preserve">Webmaster - periodista </t>
  </si>
  <si>
    <t xml:space="preserve">Implentación del plan de fortalecimiento de los canales propios </t>
  </si>
  <si>
    <t>Cantidad  de seguidores en redes sociales alcanzados</t>
  </si>
  <si>
    <t xml:space="preserve">Informe trimestral de crecimiento en redes sociales </t>
  </si>
  <si>
    <t xml:space="preserve">Impletar estrategia de fortalecimiento de redes sociales </t>
  </si>
  <si>
    <t>Cantidad  de visitas a la página web alcanzado</t>
  </si>
  <si>
    <t>Informe trimestral de visitas a la página web institucional</t>
  </si>
  <si>
    <t xml:space="preserve">Implementar estrategia de fortalecimiento de la página web </t>
  </si>
  <si>
    <t xml:space="preserve"> Webmaster </t>
  </si>
  <si>
    <t xml:space="preserve">Cantidad de centros incluidos en el RED MAP </t>
  </si>
  <si>
    <t>Informe con centros incluidos</t>
  </si>
  <si>
    <t xml:space="preserve">Fortalecer REDMAP con la inclusión de nuevos centros </t>
  </si>
  <si>
    <t xml:space="preserve">Auxiliar de Comunicaciones </t>
  </si>
  <si>
    <t xml:space="preserve">Implementación de acciones de comunicación que apoyen posicionamiento del CAID </t>
  </si>
  <si>
    <t>Porcentaje de acciones implementadas para el posicionamiento del CAID</t>
  </si>
  <si>
    <t xml:space="preserve">Realizar segundo congreso CAID </t>
  </si>
  <si>
    <t xml:space="preserve">Falta de presupuesto para ejecutar acciones </t>
  </si>
  <si>
    <t>Encargada Comunicación</t>
  </si>
  <si>
    <t xml:space="preserve">Difundir videos animados sobre Ruta de atención y Nuevo Modelo de Atención </t>
  </si>
  <si>
    <t>Requerimientos de información del ciudadano gestionados</t>
  </si>
  <si>
    <t xml:space="preserve">Matriz de requerimientos de información.
Informe trimestral </t>
  </si>
  <si>
    <t xml:space="preserve">Responsable de Acceso a la Información </t>
  </si>
  <si>
    <t>Recibir requerimientos de información a través de las distintas vías establecidas.</t>
  </si>
  <si>
    <t>Revisar requerimiento  y remitir  al área correspondiente, si aplica.</t>
  </si>
  <si>
    <t xml:space="preserve">Gestionar respuesta y remitir al ciudadano en el plazo establecido </t>
  </si>
  <si>
    <t xml:space="preserve">Retraso en la entrega de la infomración por parte del área corresponiente </t>
  </si>
  <si>
    <t xml:space="preserve">Actualizr matriz de requerimientos de información </t>
  </si>
  <si>
    <t xml:space="preserve"> Portal de transparencia institucional actualizado</t>
  </si>
  <si>
    <t xml:space="preserve">Índice de transparencia institucional </t>
  </si>
  <si>
    <t>Reporte evaluación de subportales, emitido por la DIGI</t>
  </si>
  <si>
    <t xml:space="preserve">Elaborar y remitir a los encargados la matriz de requerimientos a publicar, indicando responsables y plazos </t>
  </si>
  <si>
    <t xml:space="preserve">Retraso en la recepcion de las informaciones a se publicadas en el portal </t>
  </si>
  <si>
    <t>Dar seguimiento y a las áreas para la remisión de los requerimientos</t>
  </si>
  <si>
    <t>Recibir y revisar las informaciones a publicar.</t>
  </si>
  <si>
    <t xml:space="preserve">Actualizar el portal de transparencia en coordinación con el Dpto. de Comunicaciones </t>
  </si>
  <si>
    <t xml:space="preserve">Dpto. de Comunicaciones </t>
  </si>
  <si>
    <t>Socializar con el comité ejecutivo los reportes de monitoreo generamos por DIGEIG.</t>
  </si>
  <si>
    <t>Comité Ejecutivo</t>
  </si>
  <si>
    <t xml:space="preserve">Plan Operativo Anual  de la Comisión de Integridad y Cumplimiento Normativo (CIGCN) implementado </t>
  </si>
  <si>
    <t>Porcentaje de implementacion de Plan Operativo Anual  de la Comisión de Integridad y Cumplimiento Normativo (CIGCN)</t>
  </si>
  <si>
    <t>Plan Operativo Anual  de la Comisión de Integridad y Cumplimiento Normativo (CIGCN)</t>
  </si>
  <si>
    <t>Ejecutar actividades del POA de la Comisión de Integridad y Cumplimiento Normativo (CIGCN) según cronograma establecido.</t>
  </si>
  <si>
    <t>Incumplimiento de actividades según cronograma de actividades del POA de la  Comisión de Integridad y Cumplimiento Normativo (CIGCN)</t>
  </si>
  <si>
    <t>Comisión de Integridad y Cumplimiento Normativo (CIGCN) del CAID</t>
  </si>
  <si>
    <t>Línea Base</t>
  </si>
  <si>
    <t>Distribución metas</t>
  </si>
  <si>
    <t>Carencia de pruebas psicométrica. 
Carencia de personal evaluador sede S.J</t>
  </si>
  <si>
    <t xml:space="preserve">Implementar plan de intervención </t>
  </si>
  <si>
    <t xml:space="preserve">Intervenciones terapéuticas a los NN
</t>
  </si>
  <si>
    <t>Porcentaje de niños intervenidos</t>
  </si>
  <si>
    <t>Licencias por maternidad en terapeutas</t>
  </si>
  <si>
    <t>El ausentismo de los usuarios podría ocasionar que la información para el informe sea insuficiente</t>
  </si>
  <si>
    <t xml:space="preserve">Realizar evaluación inicial de la familia </t>
  </si>
  <si>
    <t>Poca atención de los padres al material didáctico</t>
  </si>
  <si>
    <t>Velar por la creación y actualización de una base de datos para el mapeo de las UITT y la red de discapacidad.(La Victoria, Villa Altagracia)</t>
  </si>
  <si>
    <t>Falta de recursos tecnológicos para la sistematización del mapeo.</t>
  </si>
  <si>
    <t>La falta de colaboración de los enlaces y liderazgo local.</t>
  </si>
  <si>
    <t>Que las áreas que suministran los documentos para armar los expedientes no entreguen de manera oportuna.</t>
  </si>
  <si>
    <t xml:space="preserve">Usuarios referidos para inserción escolar </t>
  </si>
  <si>
    <t>Matriz de identificación de usuarios, relación de usuarios remitidos, correo de remisión.</t>
  </si>
  <si>
    <t xml:space="preserve">Remitir relación de usuarios identificados a la Dirección de Educación Especial </t>
  </si>
  <si>
    <t xml:space="preserve">Porcentajes de usuarios con adaptaciones curriculadas realizadas </t>
  </si>
  <si>
    <t xml:space="preserve">Reportes de usuarios con adaptaciones curriculadas realizadas </t>
  </si>
  <si>
    <t>Realizar visita escolar para socialización con los maestros  de las adaptaciones realizas</t>
  </si>
  <si>
    <t xml:space="preserve">Realizar primera evaluación de la carta </t>
  </si>
  <si>
    <t>Cantidad de contenidos  sobre el CAID, inclusión y discapacidad publicados</t>
  </si>
  <si>
    <t>Atención Integral de Calidad</t>
  </si>
  <si>
    <t>Favorecer el desarrollo integral de los niños y niñas con discapacidad, mediante la implementación de programas e intervenciones de calidad.</t>
  </si>
  <si>
    <t>Gestión Educativa y Social</t>
  </si>
  <si>
    <t>Impulsar la inserción educativa y social de los niñas y niñas con discapacidad.</t>
  </si>
  <si>
    <t>Implementación del nuevo Modelo de Atención y Servicios N-MAS</t>
  </si>
  <si>
    <t>Incrementada la proporción de atenciones terapéuticas brindadas a niños de 0 a 12 años con discapacidad, como el autismo, síndrome de Down y parálisis cerebral, que reciben atenciones terapéuticas, facilitando su inserción escolar.</t>
  </si>
  <si>
    <t>Asegurada la eficiencia y eficacia del desempeño institucional, bajo un modelo de gestión ético, transparente y de rendición de cuenta.</t>
  </si>
  <si>
    <t>Mejorada la tasa de cobertura de los servicios de intervención terapéutica para niños y niñas de 0 a 12 años con autismo, síndrome de Down y parálisis cerebral, a fin de asegurar su desarrollo integral e inserción escolar.</t>
  </si>
  <si>
    <t>Porcentaje de solicitudes de información estadística respondidas a tiempo</t>
  </si>
  <si>
    <t xml:space="preserve"> Porcentaje  de requerimientos de información respondidos en plazo </t>
  </si>
  <si>
    <t xml:space="preserve">Porcentaje de satisfacción de servicios comunicaciones </t>
  </si>
  <si>
    <t>Porcentaje de usuarios insertados en centros educativos</t>
  </si>
  <si>
    <t xml:space="preserve">Porcentaje de usuarios con evaluacion socio económica </t>
  </si>
  <si>
    <t xml:space="preserve">Cantidad  de informes de memoria de gestión elaborados </t>
  </si>
  <si>
    <t>Cantidad de reportes de metas físicas financiera elaborados</t>
  </si>
  <si>
    <t xml:space="preserve">Cantidad  de Informes de seguimiento elaborados </t>
  </si>
  <si>
    <t>Cantidad de Planes, Programas y Proyectos institucionales realizados</t>
  </si>
  <si>
    <t xml:space="preserve">Cantidad de auditorías internas implementadas </t>
  </si>
  <si>
    <t>Cantidad de promociones y ascensos</t>
  </si>
  <si>
    <t>elaborar preventivo-compromiso y cargar del código de archivo en el SIGEF.</t>
  </si>
  <si>
    <t>Mantenimiento y fortalecimiento del clima laboral institucional</t>
  </si>
  <si>
    <t>Porcentaje de actividades de integración y bienestar ejecutadas conforme al cronograma aprobado</t>
  </si>
  <si>
    <t xml:space="preserve">Cronograma de actividades aprobado por la Dirección Nacional. Evidencias de ejecución  fotografías, solicitudes de compras)
</t>
  </si>
  <si>
    <t>Elaborar  cronograma anual de actividades de integración y bienestar</t>
  </si>
  <si>
    <t>No contar con la aprobación de la DN</t>
  </si>
  <si>
    <t>Todo el equipo de RRHH</t>
  </si>
  <si>
    <t>Realizar celebración del Aniversario institucional</t>
  </si>
  <si>
    <t>implementar Jornadas de bienestar laboral y autocuidado</t>
  </si>
  <si>
    <t>Actividades de integración sede (días de las madres, padres, san valentín, día de la mujer, día de la salud)</t>
  </si>
  <si>
    <t>Realiuzar evaluación semestral de percepción del clima laboral</t>
  </si>
  <si>
    <t>Reconocimiento al mérito laboral</t>
  </si>
  <si>
    <t>Porcentaje de personal reconocido por alto desempeño</t>
  </si>
  <si>
    <t>Lista de beneficiarios con firma de recibido, Registro fotográfico y logístico del evento de reconocimiento, Publicación interna o institucional del acto realizado</t>
  </si>
  <si>
    <t>Definir  criterios institucionales de reconocimiento</t>
  </si>
  <si>
    <t>Desacuerdos o cuestionamientos respecto a criterios de selección</t>
  </si>
  <si>
    <t>Enc. Recursos Humanos, DN</t>
  </si>
  <si>
    <t>Retrasos en el cierre del proceso de evaluación del desempeño</t>
  </si>
  <si>
    <t>Limitaciones presupuestarias para ejecución del acto de reconocimiento</t>
  </si>
  <si>
    <t>Depto. Recursos Humanos, Finanzas, División de Compras</t>
  </si>
  <si>
    <t>Otorgamiento de becas para programas de formación académica y técnica</t>
  </si>
  <si>
    <t>Cantidad de becas otorgadas conforme a la planificación (equivalente al 80% de las solicitudes validadas)</t>
  </si>
  <si>
    <t>Políticas institucionales sobre capacitación, acta del comité de evaluación de becas, informe semestral de seguimiento académico a colaboradores beneficiarios</t>
  </si>
  <si>
    <t>Convocatoria y recepción de solicitudes de becas</t>
  </si>
  <si>
    <t>Baja disponibilidad presupuestaria para cubrir becas externas</t>
  </si>
  <si>
    <t>Comisión de becas</t>
  </si>
  <si>
    <t>Evaluación y validación técnica de las solicitudes recibidas</t>
  </si>
  <si>
    <t>Desigualdad en oportunidades si no se establecen criterios claros</t>
  </si>
  <si>
    <t>Otorgamiento formal y registro de becas aprobadas</t>
  </si>
  <si>
    <t>Desvinculación del personal beneficiado antes del retorno esperado de la inversión formativa</t>
  </si>
  <si>
    <t>Seguimiento al avance académico del personal becado</t>
  </si>
  <si>
    <t>RRHH</t>
  </si>
  <si>
    <t xml:space="preserve">Porcentaje de ejecución del plan de mantenimiento	</t>
  </si>
  <si>
    <t>Porcentaje de solicitudes de servicio tecnológico atendidas dentro del mes</t>
  </si>
  <si>
    <t xml:space="preserve">Porcentaje de implementación del plan </t>
  </si>
  <si>
    <t>Porcentaje de  de capacitaciones externas  realizadas</t>
  </si>
  <si>
    <t>Recepción de solcitud de capacitación</t>
  </si>
  <si>
    <t>Asesorias realizadas</t>
  </si>
  <si>
    <t>Cantidad de informes de progreso de asesorias realizados</t>
  </si>
  <si>
    <t xml:space="preserve">Recepción de solcitud de asesoría </t>
  </si>
  <si>
    <t>Recepción de solcitud de trabajo en conjunto</t>
  </si>
  <si>
    <t>Porcentaje de solicitudes de información estadística respuestas a tiempo</t>
  </si>
  <si>
    <t xml:space="preserve">Realizar auditoria general interna con los instrumentos de habilitación de salud, </t>
  </si>
  <si>
    <t>Porcentaje de atenciones médicas brindadas</t>
  </si>
  <si>
    <t>Cantidad de informes de levantamientos territoriales presentados,  anexando mapa georefernciado de red prestadores de servicios locales.</t>
  </si>
  <si>
    <t>Coordinar visitas de exploración de necesidades de la población objetivo y sus demandas, en función de los servicios ofrecidos por el CAID en los territorios seleccionados para la habilitación de las unidades de intervenciones terapéuticas territoriales. (La Victoria, Villa Altagracia, Monseñor Nouel,  Dajabón, San Francisco, San Pedro, Higuey, Azua y Barahona)</t>
  </si>
  <si>
    <t xml:space="preserve">Reportes de monitoreo de servicios
</t>
  </si>
  <si>
    <t>Dpto. Gestión y Organización de UITT</t>
  </si>
  <si>
    <t>Plan Operativo elaborado, Plan Anual de Compras elaborado</t>
  </si>
  <si>
    <t>CENTRO DE ATENCIÓN INTEGRAL PARA LA DISCAPACIDAD 
Plan Operativo Anual
Formulación y Costeo del POA 2026</t>
  </si>
  <si>
    <r>
      <t xml:space="preserve">Realizar </t>
    </r>
    <r>
      <rPr>
        <sz val="14"/>
        <color rgb="FFFF0000"/>
        <rFont val="Aptos Narrow"/>
        <family val="2"/>
        <scheme val="minor"/>
      </rPr>
      <t xml:space="preserve"> </t>
    </r>
    <r>
      <rPr>
        <sz val="14"/>
        <rFont val="Aptos Narrow"/>
        <family val="2"/>
        <scheme val="minor"/>
      </rPr>
      <t xml:space="preserve">evaluación de la carta </t>
    </r>
  </si>
  <si>
    <t>Acceso, inclusión, permanencia y logros de aprendizaje</t>
  </si>
  <si>
    <t>Personas reciben capacitación y entrenamiento integral para el efectivo abordaje psicopedagógico de los niños y niñas con discapacidad</t>
  </si>
  <si>
    <r>
      <t xml:space="preserve"> </t>
    </r>
    <r>
      <rPr>
        <sz val="14"/>
        <rFont val="Aptos Narrow"/>
        <family val="2"/>
        <scheme val="minor"/>
      </rPr>
      <t>Gestor de Comunicación Interna</t>
    </r>
  </si>
  <si>
    <t>Gestionar la firma del presidente del Consejo Directivo o Director Nacional y  la notarizacion del documento, informando la finalizacion del proceso.</t>
  </si>
  <si>
    <t>Remitir a las áreas las pautas para la formulación del POA premiliminar.</t>
  </si>
  <si>
    <t>Revisar de los POA preliminares, validano su alineación  con la planificación estratégica.</t>
  </si>
  <si>
    <t>Socializar la planificación operativa institucional con la Dirección Nacional y el comité ejecutivo.</t>
  </si>
  <si>
    <t>Consolidar la información recibida y remitir a compras para asignación de códigos y precios.</t>
  </si>
  <si>
    <t>Elaborar PACC y remitir a Dirección Nacional para su revisión y aprobación.</t>
  </si>
  <si>
    <t xml:space="preserve">Remitir a las áreas matriz para reporte ejecución plan operativo. </t>
  </si>
  <si>
    <t>Revisar las matrices, validar las evidencias de ejecución presentadas y realizar ajustes en caso de ser necesarios.</t>
  </si>
  <si>
    <t>Remitir solciitud de elaboración de informes a las áreas.</t>
  </si>
  <si>
    <t xml:space="preserve">Consolidar la información recibida y remitir a D.N. para su revisión. </t>
  </si>
  <si>
    <t>Remitir informe al MSP y a Comunicaciones para la carga al portal de transparencia.</t>
  </si>
  <si>
    <t>Remitir a los responsables de procesos para validación.</t>
  </si>
  <si>
    <t>Elaborar formulario de encuesta para medir la satisfacción de los servicios internos.</t>
  </si>
  <si>
    <t>Enviar encuestas de satisfaccion de los servicios internos a los colaboradores.</t>
  </si>
  <si>
    <t>Realizar informe de encuestas de satisfaccion de los servicios internos a los colaboradores.</t>
  </si>
  <si>
    <t>Conformar y capacitar equipo de auditoria interna.</t>
  </si>
  <si>
    <t>Elaborar y socializar plan de autidoria.</t>
  </si>
  <si>
    <t>Realizar auditoría.</t>
  </si>
  <si>
    <t xml:space="preserve">Elaboar informe y socializar. </t>
  </si>
  <si>
    <t>Monitorear la implementación de las acciones de mejora recomendadas.</t>
  </si>
  <si>
    <t>Coordinar con el comité de calidad la actualización del autodiagnóstico CAF.</t>
  </si>
  <si>
    <t>Elaborar el plan de mejora insitucional.</t>
  </si>
  <si>
    <t>Reducir el tiempo de respuesta y solucion a incidencias.</t>
  </si>
  <si>
    <t>Enviar encuesta de satisfaccion de usuarios y medir el alcance del servicio</t>
  </si>
  <si>
    <t>Plan elaborado</t>
  </si>
  <si>
    <t>Realizar identificación de colaboradores con desempeño sobresaliente a partir de resultados de evaluación.</t>
  </si>
  <si>
    <t>Planificar logística y seleccionar  formato de reconocimientos (placas, menciones, actos).</t>
  </si>
  <si>
    <t>Realizar acto formal de reconocimiento y divulgación interna de resultados (Trimestre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</si>
</sst>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7" x14ac:knownFonts="1">
    <font>
      <sz val="11"/>
      <color theme="1"/>
      <name val="Aptos Narrow"/>
      <family val="2"/>
      <scheme val="minor"/>
    </font>
    <font>
      <sz val="11"/>
      <color theme="1"/>
      <name val="Aptos Narrow"/>
      <family val="2"/>
      <scheme val="minor"/>
    </font>
    <font>
      <b/>
      <sz val="14"/>
      <name val="Aptos Narrow"/>
      <family val="2"/>
      <scheme val="minor"/>
    </font>
    <font>
      <sz val="10"/>
      <color theme="1"/>
      <name val="Aptos Narrow"/>
      <family val="2"/>
      <scheme val="minor"/>
    </font>
    <font>
      <b/>
      <sz val="9"/>
      <color indexed="81"/>
      <name val="Tahoma"/>
      <family val="2"/>
    </font>
    <font>
      <sz val="9"/>
      <color indexed="81"/>
      <name val="Tahoma"/>
      <family val="2"/>
    </font>
    <font>
      <sz val="11"/>
      <name val="Calibri"/>
      <family val="2"/>
    </font>
    <font>
      <sz val="18"/>
      <name val="Calibri"/>
      <family val="2"/>
    </font>
    <font>
      <sz val="11"/>
      <name val="Aptos Narrow"/>
      <family val="2"/>
      <scheme val="minor"/>
    </font>
    <font>
      <sz val="11"/>
      <color theme="1"/>
      <name val="Calibri"/>
      <family val="2"/>
    </font>
    <font>
      <b/>
      <sz val="11"/>
      <name val="Calibri"/>
      <family val="2"/>
    </font>
    <font>
      <b/>
      <sz val="24"/>
      <color rgb="FF000000"/>
      <name val="Verdana"/>
      <family val="2"/>
    </font>
    <font>
      <sz val="24"/>
      <name val="Calibri"/>
      <family val="2"/>
    </font>
    <font>
      <sz val="14"/>
      <color theme="1"/>
      <name val="Aptos Narrow"/>
      <family val="2"/>
      <scheme val="minor"/>
    </font>
    <font>
      <b/>
      <sz val="14"/>
      <color theme="0"/>
      <name val="Aptos Narrow"/>
      <family val="2"/>
      <scheme val="minor"/>
    </font>
    <font>
      <sz val="14"/>
      <name val="Aptos Narrow"/>
      <family val="2"/>
      <scheme val="minor"/>
    </font>
    <font>
      <sz val="14"/>
      <color rgb="FFFF0000"/>
      <name val="Aptos Narrow"/>
      <family val="2"/>
      <scheme val="minor"/>
    </font>
    <font>
      <b/>
      <sz val="16"/>
      <name val="Calibri"/>
      <family val="2"/>
    </font>
    <font>
      <sz val="16"/>
      <color theme="1"/>
      <name val="Calibri"/>
      <family val="2"/>
    </font>
    <font>
      <sz val="16"/>
      <name val="Calibri"/>
      <family val="2"/>
    </font>
    <font>
      <sz val="16"/>
      <color theme="1"/>
      <name val="Aptos Narrow"/>
      <family val="2"/>
      <scheme val="minor"/>
    </font>
    <font>
      <sz val="16"/>
      <name val="Aptos Narrow"/>
      <family val="2"/>
      <scheme val="minor"/>
    </font>
    <font>
      <b/>
      <sz val="16"/>
      <name val="Aptos Narrow"/>
      <family val="2"/>
      <scheme val="minor"/>
    </font>
    <font>
      <b/>
      <sz val="14"/>
      <color theme="1"/>
      <name val="Aptos Narrow"/>
      <family val="2"/>
      <scheme val="minor"/>
    </font>
    <font>
      <sz val="14"/>
      <name val="Arial"/>
      <family val="2"/>
    </font>
    <font>
      <sz val="14"/>
      <name val="Calibri Light"/>
      <family val="2"/>
    </font>
    <font>
      <sz val="14"/>
      <color theme="1"/>
      <name val="Arial"/>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9.9978637043366805E-2"/>
        <bgColor indexed="64"/>
      </patternFill>
    </fill>
    <fill>
      <patternFill patternType="solid">
        <fgColor theme="3" tint="0.749992370372631"/>
        <bgColor indexed="64"/>
      </patternFill>
    </fill>
  </fills>
  <borders count="37">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auto="1"/>
      </bottom>
      <diagonal/>
    </border>
    <border>
      <left style="thin">
        <color indexed="64"/>
      </left>
      <right style="medium">
        <color indexed="64"/>
      </right>
      <top style="thin">
        <color indexed="64"/>
      </top>
      <bottom/>
      <diagonal/>
    </border>
    <border>
      <left/>
      <right style="thin">
        <color auto="1"/>
      </right>
      <top/>
      <bottom style="thin">
        <color auto="1"/>
      </bottom>
      <diagonal/>
    </border>
    <border>
      <left/>
      <right style="medium">
        <color indexed="64"/>
      </right>
      <top style="thin">
        <color auto="1"/>
      </top>
      <bottom style="thin">
        <color indexed="64"/>
      </bottom>
      <diagonal/>
    </border>
    <border>
      <left style="thin">
        <color auto="1"/>
      </left>
      <right/>
      <top style="medium">
        <color indexed="64"/>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auto="1"/>
      </left>
      <right style="thin">
        <color auto="1"/>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auto="1"/>
      </right>
      <top style="thin">
        <color auto="1"/>
      </top>
      <bottom/>
      <diagonal/>
    </border>
    <border>
      <left style="medium">
        <color indexed="64"/>
      </left>
      <right style="thin">
        <color indexed="64"/>
      </right>
      <top style="medium">
        <color indexed="64"/>
      </top>
      <bottom/>
      <diagonal/>
    </border>
    <border>
      <left style="thin">
        <color auto="1"/>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cellStyleXfs>
  <cellXfs count="453">
    <xf numFmtId="0" fontId="0" fillId="0" borderId="0" xfId="0"/>
    <xf numFmtId="0" fontId="3" fillId="0" borderId="0" xfId="0" applyFont="1" applyAlignment="1">
      <alignment wrapText="1"/>
    </xf>
    <xf numFmtId="0" fontId="3" fillId="0" borderId="0" xfId="0" applyFont="1"/>
    <xf numFmtId="0" fontId="3" fillId="0" borderId="0" xfId="0" applyFont="1" applyAlignment="1">
      <alignment vertical="center"/>
    </xf>
    <xf numFmtId="4" fontId="0" fillId="0" borderId="0" xfId="0" applyNumberFormat="1"/>
    <xf numFmtId="43" fontId="0" fillId="0" borderId="0" xfId="0" applyNumberFormat="1"/>
    <xf numFmtId="0" fontId="6" fillId="0" borderId="0" xfId="0" applyFont="1"/>
    <xf numFmtId="0" fontId="7" fillId="0" borderId="0" xfId="0" applyFont="1"/>
    <xf numFmtId="0" fontId="8" fillId="0" borderId="0" xfId="0" applyFont="1"/>
    <xf numFmtId="0" fontId="8" fillId="0" borderId="0" xfId="0" applyFont="1" applyAlignment="1">
      <alignment horizontal="center" vertical="center"/>
    </xf>
    <xf numFmtId="43" fontId="8" fillId="0" borderId="0" xfId="3" applyFont="1"/>
    <xf numFmtId="4" fontId="8" fillId="0" borderId="0" xfId="0" applyNumberFormat="1" applyFont="1"/>
    <xf numFmtId="0" fontId="6" fillId="0" borderId="0" xfId="0" applyFont="1" applyAlignment="1">
      <alignment vertical="center" wrapText="1"/>
    </xf>
    <xf numFmtId="0" fontId="6" fillId="0" borderId="0" xfId="0" applyFont="1" applyAlignment="1">
      <alignment horizontal="center"/>
    </xf>
    <xf numFmtId="0" fontId="9" fillId="0" borderId="0" xfId="0" applyFont="1"/>
    <xf numFmtId="0" fontId="6" fillId="0" borderId="0" xfId="0" applyFont="1" applyAlignment="1">
      <alignment horizontal="right"/>
    </xf>
    <xf numFmtId="0" fontId="10" fillId="0" borderId="0" xfId="0" applyFont="1"/>
    <xf numFmtId="0" fontId="7" fillId="0" borderId="0" xfId="0" applyFont="1" applyAlignment="1">
      <alignment vertical="center"/>
    </xf>
    <xf numFmtId="0" fontId="6"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14" fillId="5" borderId="7"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0" borderId="10" xfId="0" applyFont="1" applyBorder="1" applyAlignment="1">
      <alignment horizontal="center" vertical="center"/>
    </xf>
    <xf numFmtId="0" fontId="15" fillId="0" borderId="10" xfId="0" applyFont="1" applyBorder="1" applyAlignment="1">
      <alignment horizontal="left" vertical="center" wrapText="1"/>
    </xf>
    <xf numFmtId="43" fontId="15" fillId="0" borderId="10" xfId="1" applyNumberFormat="1" applyFont="1" applyBorder="1" applyAlignment="1">
      <alignment horizontal="left" vertical="center" wrapText="1"/>
    </xf>
    <xf numFmtId="0" fontId="15" fillId="0" borderId="10" xfId="0" applyFont="1" applyBorder="1" applyAlignment="1">
      <alignment horizontal="center" vertical="center" wrapText="1"/>
    </xf>
    <xf numFmtId="0" fontId="15" fillId="3" borderId="10" xfId="0" applyFont="1" applyFill="1" applyBorder="1" applyAlignment="1">
      <alignment vertical="center"/>
    </xf>
    <xf numFmtId="0" fontId="15" fillId="3" borderId="12" xfId="0" applyFont="1" applyFill="1" applyBorder="1" applyAlignment="1">
      <alignment vertical="center"/>
    </xf>
    <xf numFmtId="0" fontId="15" fillId="0" borderId="2"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0" borderId="5" xfId="0" applyFont="1" applyBorder="1" applyAlignment="1">
      <alignment horizontal="center" vertical="center"/>
    </xf>
    <xf numFmtId="0" fontId="15" fillId="0" borderId="5" xfId="0" applyFont="1" applyBorder="1" applyAlignment="1">
      <alignment horizontal="left" vertical="center" wrapText="1"/>
    </xf>
    <xf numFmtId="43" fontId="15" fillId="0" borderId="5" xfId="1" applyNumberFormat="1" applyFont="1" applyBorder="1" applyAlignment="1">
      <alignment horizontal="left" vertical="center" wrapText="1"/>
    </xf>
    <xf numFmtId="0" fontId="15" fillId="0" borderId="5" xfId="0" applyFont="1" applyBorder="1" applyAlignment="1">
      <alignment horizontal="center" vertical="center" wrapText="1"/>
    </xf>
    <xf numFmtId="0" fontId="15" fillId="3" borderId="5" xfId="0" applyFont="1" applyFill="1" applyBorder="1" applyAlignment="1">
      <alignment vertical="center"/>
    </xf>
    <xf numFmtId="0" fontId="15" fillId="3" borderId="13" xfId="0" applyFont="1" applyFill="1" applyBorder="1" applyAlignment="1">
      <alignment vertical="center"/>
    </xf>
    <xf numFmtId="0" fontId="15" fillId="2" borderId="1" xfId="0" applyFont="1" applyFill="1" applyBorder="1" applyAlignment="1">
      <alignment horizontal="center" vertical="center" wrapText="1"/>
    </xf>
    <xf numFmtId="9" fontId="15" fillId="2" borderId="5" xfId="0" applyNumberFormat="1" applyFont="1" applyFill="1" applyBorder="1" applyAlignment="1">
      <alignment horizontal="center"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43" fontId="15" fillId="0" borderId="7" xfId="1" applyNumberFormat="1" applyFont="1" applyBorder="1" applyAlignment="1">
      <alignment horizontal="left" vertical="center" wrapText="1"/>
    </xf>
    <xf numFmtId="0" fontId="15" fillId="2" borderId="7" xfId="0" applyFont="1" applyFill="1" applyBorder="1" applyAlignment="1">
      <alignment vertical="center"/>
    </xf>
    <xf numFmtId="0" fontId="15" fillId="3" borderId="7" xfId="0" applyFont="1" applyFill="1" applyBorder="1" applyAlignment="1">
      <alignment vertical="center"/>
    </xf>
    <xf numFmtId="0" fontId="15" fillId="3" borderId="21" xfId="0" applyFont="1" applyFill="1" applyBorder="1" applyAlignment="1">
      <alignment vertical="center"/>
    </xf>
    <xf numFmtId="0" fontId="15" fillId="0" borderId="1" xfId="0" applyFont="1" applyBorder="1" applyAlignment="1">
      <alignment horizontal="center" vertical="center" wrapText="1"/>
    </xf>
    <xf numFmtId="0" fontId="15" fillId="2" borderId="5" xfId="0" applyFont="1" applyFill="1" applyBorder="1" applyAlignment="1">
      <alignment vertical="center"/>
    </xf>
    <xf numFmtId="0" fontId="15" fillId="0" borderId="7" xfId="0" applyFont="1" applyBorder="1" applyAlignment="1">
      <alignment horizontal="center" vertical="center" wrapText="1"/>
    </xf>
    <xf numFmtId="0" fontId="13" fillId="0" borderId="5" xfId="0" applyFont="1" applyBorder="1" applyAlignment="1">
      <alignment horizontal="left" vertical="center" wrapText="1"/>
    </xf>
    <xf numFmtId="0" fontId="13" fillId="0" borderId="5" xfId="0" applyFont="1" applyBorder="1" applyAlignment="1">
      <alignment horizontal="center" vertical="center" wrapText="1"/>
    </xf>
    <xf numFmtId="0" fontId="15" fillId="4" borderId="5" xfId="0" applyFont="1" applyFill="1" applyBorder="1" applyAlignment="1">
      <alignment horizontal="center" vertical="center" wrapText="1"/>
    </xf>
    <xf numFmtId="43" fontId="15" fillId="0" borderId="5" xfId="1" applyNumberFormat="1" applyFont="1" applyBorder="1" applyAlignment="1">
      <alignment horizontal="center" vertical="center" wrapText="1"/>
    </xf>
    <xf numFmtId="0" fontId="15" fillId="0" borderId="5" xfId="0" applyFont="1" applyBorder="1" applyAlignment="1">
      <alignment vertical="center"/>
    </xf>
    <xf numFmtId="0" fontId="15" fillId="3" borderId="1" xfId="0" applyFont="1" applyFill="1" applyBorder="1" applyAlignment="1">
      <alignment vertical="center"/>
    </xf>
    <xf numFmtId="0" fontId="15" fillId="3" borderId="26" xfId="0" applyFont="1" applyFill="1" applyBorder="1" applyAlignment="1">
      <alignment vertical="center"/>
    </xf>
    <xf numFmtId="0" fontId="15" fillId="0" borderId="7" xfId="0" applyFont="1" applyBorder="1" applyAlignment="1">
      <alignment horizontal="left" vertical="center" wrapText="1"/>
    </xf>
    <xf numFmtId="0" fontId="13" fillId="0" borderId="13" xfId="0" applyFont="1" applyBorder="1"/>
    <xf numFmtId="0" fontId="13" fillId="2" borderId="5"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0" borderId="5" xfId="0" applyFont="1" applyBorder="1" applyAlignment="1">
      <alignment horizontal="center" vertical="center"/>
    </xf>
    <xf numFmtId="0" fontId="13" fillId="0" borderId="25"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0" borderId="1" xfId="0" applyFont="1" applyBorder="1" applyAlignment="1">
      <alignment vertical="center" wrapText="1"/>
    </xf>
    <xf numFmtId="43" fontId="15" fillId="0" borderId="25" xfId="1" applyNumberFormat="1" applyFont="1" applyBorder="1" applyAlignment="1">
      <alignment horizontal="center" vertical="center" wrapText="1"/>
    </xf>
    <xf numFmtId="0" fontId="15" fillId="0" borderId="2" xfId="0" applyFont="1" applyBorder="1" applyAlignment="1">
      <alignment vertical="center" wrapText="1"/>
    </xf>
    <xf numFmtId="0" fontId="15" fillId="2" borderId="2" xfId="0" applyFont="1" applyFill="1" applyBorder="1" applyAlignment="1">
      <alignment vertical="center" wrapText="1"/>
    </xf>
    <xf numFmtId="0" fontId="15" fillId="0" borderId="5" xfId="0" applyFont="1" applyBorder="1" applyAlignment="1">
      <alignment vertical="center" wrapText="1"/>
    </xf>
    <xf numFmtId="43" fontId="15" fillId="0" borderId="6" xfId="1" applyNumberFormat="1" applyFont="1" applyBorder="1" applyAlignment="1">
      <alignment horizontal="center" vertical="center" wrapText="1"/>
    </xf>
    <xf numFmtId="0" fontId="15" fillId="2" borderId="13" xfId="0" applyFont="1" applyFill="1" applyBorder="1" applyAlignment="1">
      <alignment vertical="center"/>
    </xf>
    <xf numFmtId="9" fontId="15" fillId="2" borderId="5" xfId="2" applyFont="1" applyFill="1" applyBorder="1" applyAlignment="1">
      <alignment horizontal="center" vertical="center" wrapText="1"/>
    </xf>
    <xf numFmtId="0" fontId="15" fillId="2" borderId="5" xfId="0" applyFont="1" applyFill="1" applyBorder="1" applyAlignment="1">
      <alignment vertical="center" wrapText="1"/>
    </xf>
    <xf numFmtId="0" fontId="13" fillId="0" borderId="5" xfId="0" applyFont="1" applyBorder="1"/>
    <xf numFmtId="0" fontId="15" fillId="0" borderId="13" xfId="0" applyFont="1" applyBorder="1" applyAlignment="1">
      <alignment vertical="center"/>
    </xf>
    <xf numFmtId="0" fontId="13" fillId="0" borderId="16" xfId="0" applyFont="1" applyBorder="1" applyAlignment="1">
      <alignment horizontal="center" vertical="center"/>
    </xf>
    <xf numFmtId="0" fontId="15" fillId="0" borderId="16" xfId="0" applyFont="1" applyBorder="1" applyAlignment="1">
      <alignment vertical="center" wrapText="1"/>
    </xf>
    <xf numFmtId="43" fontId="15" fillId="0" borderId="28" xfId="1" applyNumberFormat="1" applyFont="1" applyBorder="1" applyAlignment="1">
      <alignment horizontal="center" vertical="center" wrapText="1"/>
    </xf>
    <xf numFmtId="0" fontId="15" fillId="2" borderId="16" xfId="0" applyFont="1" applyFill="1" applyBorder="1" applyAlignment="1">
      <alignment horizontal="center" vertical="center" wrapText="1"/>
    </xf>
    <xf numFmtId="0" fontId="15" fillId="0" borderId="16" xfId="0" applyFont="1" applyBorder="1" applyAlignment="1">
      <alignment vertical="center"/>
    </xf>
    <xf numFmtId="0" fontId="15" fillId="3" borderId="16" xfId="0" applyFont="1" applyFill="1" applyBorder="1" applyAlignment="1">
      <alignment vertical="center"/>
    </xf>
    <xf numFmtId="0" fontId="15" fillId="3" borderId="17" xfId="0" applyFont="1" applyFill="1" applyBorder="1" applyAlignment="1">
      <alignment vertical="center"/>
    </xf>
    <xf numFmtId="0" fontId="17" fillId="0" borderId="0" xfId="0" applyFont="1"/>
    <xf numFmtId="0" fontId="18" fillId="0" borderId="0" xfId="0" applyFont="1"/>
    <xf numFmtId="0" fontId="19" fillId="0" borderId="0" xfId="0" applyFont="1"/>
    <xf numFmtId="0" fontId="20" fillId="0" borderId="0" xfId="0" applyFont="1"/>
    <xf numFmtId="0" fontId="19" fillId="0" borderId="0" xfId="0" applyFont="1" applyAlignment="1">
      <alignment horizontal="right"/>
    </xf>
    <xf numFmtId="0" fontId="19" fillId="0" borderId="0" xfId="0" applyFont="1" applyAlignment="1">
      <alignment vertical="center" wrapText="1"/>
    </xf>
    <xf numFmtId="0" fontId="19" fillId="0" borderId="0" xfId="0" applyFont="1" applyAlignment="1">
      <alignment horizontal="center"/>
    </xf>
    <xf numFmtId="0" fontId="19" fillId="0" borderId="0" xfId="0" applyFont="1" applyAlignment="1">
      <alignment vertical="center"/>
    </xf>
    <xf numFmtId="49" fontId="19" fillId="0" borderId="0" xfId="0" applyNumberFormat="1" applyFont="1" applyAlignment="1">
      <alignment horizontal="left"/>
    </xf>
    <xf numFmtId="0" fontId="21" fillId="0" borderId="0" xfId="0" applyFont="1"/>
    <xf numFmtId="43" fontId="21" fillId="0" borderId="0" xfId="3" applyFont="1"/>
    <xf numFmtId="4" fontId="21" fillId="0" borderId="0" xfId="0" applyNumberFormat="1" applyFont="1"/>
    <xf numFmtId="0" fontId="13" fillId="0" borderId="5" xfId="0" applyFont="1" applyBorder="1" applyAlignment="1">
      <alignment wrapText="1"/>
    </xf>
    <xf numFmtId="0" fontId="13" fillId="0" borderId="5" xfId="0" applyFont="1" applyBorder="1" applyAlignment="1">
      <alignment vertical="center" wrapText="1"/>
    </xf>
    <xf numFmtId="0" fontId="15" fillId="0" borderId="1" xfId="0" applyFont="1" applyBorder="1" applyAlignment="1">
      <alignment horizontal="left" vertical="center" wrapText="1"/>
    </xf>
    <xf numFmtId="43" fontId="15" fillId="0" borderId="1" xfId="1" applyNumberFormat="1" applyFont="1" applyBorder="1" applyAlignment="1">
      <alignment horizontal="left" vertical="center" wrapText="1"/>
    </xf>
    <xf numFmtId="0" fontId="15" fillId="0" borderId="22" xfId="0" applyFont="1" applyBorder="1" applyAlignment="1">
      <alignment horizontal="left" vertical="center" wrapText="1"/>
    </xf>
    <xf numFmtId="0" fontId="15" fillId="3" borderId="1" xfId="0" applyFont="1" applyFill="1" applyBorder="1" applyAlignment="1">
      <alignment horizontal="justify" vertical="center" wrapText="1"/>
    </xf>
    <xf numFmtId="0" fontId="15" fillId="3" borderId="26" xfId="0" applyFont="1" applyFill="1" applyBorder="1" applyAlignment="1">
      <alignment horizontal="justify" vertical="center" wrapText="1"/>
    </xf>
    <xf numFmtId="0" fontId="15" fillId="0" borderId="3" xfId="0" applyFont="1" applyBorder="1" applyAlignment="1">
      <alignment horizontal="left" vertical="center" wrapText="1"/>
    </xf>
    <xf numFmtId="0" fontId="15" fillId="3" borderId="5"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0" borderId="6" xfId="0" applyFont="1" applyBorder="1" applyAlignment="1">
      <alignment horizontal="left" vertical="center" wrapText="1"/>
    </xf>
    <xf numFmtId="0" fontId="15" fillId="4" borderId="16" xfId="0" applyFont="1" applyFill="1" applyBorder="1" applyAlignment="1">
      <alignment horizontal="center" vertical="center" wrapText="1"/>
    </xf>
    <xf numFmtId="0" fontId="15" fillId="0" borderId="16" xfId="0" applyFont="1" applyBorder="1" applyAlignment="1">
      <alignment horizontal="left" vertical="center" wrapText="1"/>
    </xf>
    <xf numFmtId="43" fontId="15" fillId="0" borderId="16" xfId="1" applyNumberFormat="1" applyFont="1" applyBorder="1" applyAlignment="1">
      <alignment horizontal="left" vertical="center" wrapText="1"/>
    </xf>
    <xf numFmtId="0" fontId="15" fillId="0" borderId="28" xfId="0" applyFont="1" applyBorder="1" applyAlignment="1">
      <alignment horizontal="left" vertical="center" wrapText="1"/>
    </xf>
    <xf numFmtId="0" fontId="15" fillId="3" borderId="16" xfId="0" applyFont="1" applyFill="1" applyBorder="1" applyAlignment="1">
      <alignment horizontal="justify" vertical="center" wrapText="1"/>
    </xf>
    <xf numFmtId="0" fontId="15" fillId="3" borderId="17" xfId="0" applyFont="1" applyFill="1" applyBorder="1" applyAlignment="1">
      <alignment horizontal="justify" vertical="center" wrapText="1"/>
    </xf>
    <xf numFmtId="43" fontId="15" fillId="0" borderId="1" xfId="1" applyNumberFormat="1" applyFont="1" applyBorder="1" applyAlignment="1">
      <alignment vertical="center" wrapText="1"/>
    </xf>
    <xf numFmtId="0" fontId="15" fillId="3" borderId="1" xfId="0" applyFont="1" applyFill="1" applyBorder="1" applyAlignment="1">
      <alignment horizontal="center" vertical="center" wrapText="1"/>
    </xf>
    <xf numFmtId="0" fontId="15" fillId="3" borderId="26" xfId="0" applyFont="1" applyFill="1" applyBorder="1" applyAlignment="1">
      <alignment horizontal="center" vertical="center"/>
    </xf>
    <xf numFmtId="43" fontId="15" fillId="0" borderId="5" xfId="1" applyNumberFormat="1" applyFont="1" applyBorder="1" applyAlignment="1">
      <alignment vertical="center" wrapText="1"/>
    </xf>
    <xf numFmtId="0" fontId="15" fillId="3" borderId="5" xfId="0" applyFont="1" applyFill="1" applyBorder="1" applyAlignment="1">
      <alignment horizontal="center" vertical="center" wrapText="1"/>
    </xf>
    <xf numFmtId="0" fontId="15" fillId="3" borderId="13" xfId="0" applyFont="1" applyFill="1" applyBorder="1" applyAlignment="1">
      <alignment horizontal="center" vertical="center"/>
    </xf>
    <xf numFmtId="0" fontId="15" fillId="2" borderId="1" xfId="0" applyFont="1" applyFill="1" applyBorder="1" applyAlignment="1">
      <alignment horizontal="justify" vertical="center" wrapText="1"/>
    </xf>
    <xf numFmtId="0" fontId="15" fillId="2" borderId="13" xfId="0" applyFont="1" applyFill="1" applyBorder="1" applyAlignment="1">
      <alignment horizontal="center" vertical="center"/>
    </xf>
    <xf numFmtId="0" fontId="15" fillId="2" borderId="1" xfId="0" applyFont="1" applyFill="1" applyBorder="1" applyAlignment="1">
      <alignment vertical="center" wrapText="1"/>
    </xf>
    <xf numFmtId="0" fontId="15" fillId="4" borderId="5" xfId="0" applyFont="1" applyFill="1" applyBorder="1" applyAlignment="1">
      <alignment horizontal="justify" vertical="center" wrapText="1"/>
    </xf>
    <xf numFmtId="0" fontId="15" fillId="0" borderId="5" xfId="0" applyFont="1" applyBorder="1" applyAlignment="1">
      <alignment horizontal="justify" vertical="center" wrapText="1"/>
    </xf>
    <xf numFmtId="0" fontId="15" fillId="0" borderId="13" xfId="0" applyFont="1" applyBorder="1" applyAlignment="1">
      <alignment horizontal="justify" vertical="top"/>
    </xf>
    <xf numFmtId="0" fontId="15" fillId="4" borderId="7" xfId="0" applyFont="1" applyFill="1" applyBorder="1" applyAlignment="1">
      <alignment horizontal="center" vertical="center" wrapText="1"/>
    </xf>
    <xf numFmtId="9" fontId="15" fillId="4" borderId="5" xfId="2" applyFont="1" applyFill="1" applyBorder="1" applyAlignment="1">
      <alignment horizontal="center" vertical="center" wrapText="1"/>
    </xf>
    <xf numFmtId="0" fontId="15" fillId="4" borderId="5" xfId="0" applyFont="1" applyFill="1" applyBorder="1" applyAlignment="1">
      <alignment vertical="center" wrapText="1"/>
    </xf>
    <xf numFmtId="0" fontId="15" fillId="4" borderId="2" xfId="0" applyFont="1" applyFill="1" applyBorder="1" applyAlignment="1">
      <alignment horizontal="center" vertical="center" wrapText="1"/>
    </xf>
    <xf numFmtId="0" fontId="15" fillId="0" borderId="7" xfId="0" applyFont="1" applyBorder="1" applyAlignment="1">
      <alignment vertical="center" wrapText="1"/>
    </xf>
    <xf numFmtId="43" fontId="15" fillId="0" borderId="7" xfId="1" applyNumberFormat="1" applyFont="1" applyBorder="1" applyAlignment="1">
      <alignment vertical="center" wrapText="1"/>
    </xf>
    <xf numFmtId="0" fontId="15" fillId="3" borderId="7" xfId="0" applyFont="1" applyFill="1" applyBorder="1" applyAlignment="1">
      <alignment horizontal="center" vertical="center" wrapText="1"/>
    </xf>
    <xf numFmtId="0" fontId="15" fillId="0" borderId="7" xfId="0" applyFont="1" applyBorder="1"/>
    <xf numFmtId="0" fontId="15" fillId="0" borderId="21" xfId="0" applyFont="1" applyBorder="1"/>
    <xf numFmtId="0" fontId="13" fillId="0" borderId="5" xfId="0" applyFont="1" applyBorder="1" applyAlignment="1" applyProtection="1">
      <alignment vertical="center" wrapText="1"/>
      <protection locked="0"/>
    </xf>
    <xf numFmtId="43" fontId="13" fillId="0" borderId="5" xfId="1" applyNumberFormat="1" applyFont="1" applyBorder="1" applyAlignment="1" applyProtection="1">
      <alignment vertical="center" wrapText="1"/>
      <protection locked="0"/>
    </xf>
    <xf numFmtId="0" fontId="13" fillId="0" borderId="5" xfId="0" applyFont="1" applyBorder="1" applyAlignment="1" applyProtection="1">
      <alignment horizontal="left" vertical="center" wrapText="1"/>
      <protection locked="0"/>
    </xf>
    <xf numFmtId="0" fontId="15" fillId="2" borderId="5" xfId="0" applyFont="1" applyFill="1" applyBorder="1" applyAlignment="1">
      <alignment horizontal="center" vertical="center"/>
    </xf>
    <xf numFmtId="0" fontId="15" fillId="2" borderId="5" xfId="0" applyFont="1" applyFill="1" applyBorder="1" applyAlignment="1">
      <alignment horizontal="justify" vertical="center" wrapText="1"/>
    </xf>
    <xf numFmtId="0" fontId="15" fillId="0" borderId="5" xfId="0" applyFont="1" applyBorder="1"/>
    <xf numFmtId="43" fontId="15" fillId="2" borderId="22" xfId="1" applyNumberFormat="1" applyFont="1" applyFill="1" applyBorder="1" applyAlignment="1">
      <alignment vertical="center" wrapText="1"/>
    </xf>
    <xf numFmtId="0" fontId="15" fillId="2" borderId="1" xfId="0" applyFont="1" applyFill="1" applyBorder="1" applyAlignment="1">
      <alignment horizontal="left" vertical="center" wrapText="1"/>
    </xf>
    <xf numFmtId="0" fontId="15" fillId="3" borderId="1" xfId="0" applyFont="1" applyFill="1" applyBorder="1" applyAlignment="1">
      <alignment horizontal="center" vertical="center"/>
    </xf>
    <xf numFmtId="0" fontId="15" fillId="3" borderId="26" xfId="0" applyFont="1" applyFill="1" applyBorder="1" applyAlignment="1">
      <alignment horizontal="center" vertical="center" wrapText="1"/>
    </xf>
    <xf numFmtId="43" fontId="15" fillId="0" borderId="6" xfId="1" applyNumberFormat="1" applyFont="1" applyBorder="1" applyAlignment="1">
      <alignment vertical="center" wrapText="1"/>
    </xf>
    <xf numFmtId="0" fontId="15" fillId="3" borderId="5" xfId="0" applyFont="1" applyFill="1" applyBorder="1" applyAlignment="1">
      <alignment horizontal="center" vertical="center"/>
    </xf>
    <xf numFmtId="0" fontId="15" fillId="3" borderId="13" xfId="0" applyFont="1" applyFill="1" applyBorder="1" applyAlignment="1">
      <alignment horizontal="center" vertical="center" wrapText="1"/>
    </xf>
    <xf numFmtId="0" fontId="2" fillId="2" borderId="5" xfId="0" applyFont="1" applyFill="1" applyBorder="1" applyAlignment="1">
      <alignment horizontal="center" vertical="top" wrapText="1"/>
    </xf>
    <xf numFmtId="0" fontId="2" fillId="2" borderId="5" xfId="0" applyFont="1" applyFill="1" applyBorder="1" applyAlignment="1">
      <alignment horizontal="center" vertical="top"/>
    </xf>
    <xf numFmtId="0" fontId="2" fillId="2" borderId="13" xfId="0" applyFont="1" applyFill="1" applyBorder="1" applyAlignment="1">
      <alignment horizontal="center" vertical="top" wrapText="1"/>
    </xf>
    <xf numFmtId="0" fontId="15" fillId="0" borderId="5" xfId="0" applyFont="1" applyBorder="1" applyAlignment="1">
      <alignment horizontal="justify" vertical="center"/>
    </xf>
    <xf numFmtId="0" fontId="15" fillId="0" borderId="13" xfId="0" applyFont="1" applyBorder="1" applyAlignment="1">
      <alignment horizontal="center" vertical="center" wrapText="1"/>
    </xf>
    <xf numFmtId="0" fontId="15" fillId="3" borderId="21" xfId="0" applyFont="1" applyFill="1" applyBorder="1" applyAlignment="1">
      <alignment horizontal="center" vertical="center" wrapText="1"/>
    </xf>
    <xf numFmtId="0" fontId="15" fillId="0" borderId="13" xfId="0" applyFont="1" applyBorder="1" applyAlignment="1">
      <alignment horizontal="justify" vertical="center" wrapText="1"/>
    </xf>
    <xf numFmtId="0" fontId="15" fillId="0" borderId="13" xfId="0" applyFont="1" applyBorder="1" applyAlignment="1">
      <alignment vertical="center" wrapText="1"/>
    </xf>
    <xf numFmtId="0" fontId="15" fillId="2" borderId="5" xfId="0" applyFont="1" applyFill="1" applyBorder="1"/>
    <xf numFmtId="0" fontId="15" fillId="2" borderId="13" xfId="0" applyFont="1" applyFill="1" applyBorder="1"/>
    <xf numFmtId="0" fontId="24" fillId="0" borderId="5" xfId="0" applyFont="1" applyBorder="1" applyAlignment="1">
      <alignment horizontal="left" vertical="center" wrapText="1"/>
    </xf>
    <xf numFmtId="0" fontId="15" fillId="3" borderId="5" xfId="0" applyFont="1" applyFill="1" applyBorder="1" applyAlignment="1">
      <alignment horizontal="justify" vertical="center"/>
    </xf>
    <xf numFmtId="43" fontId="15" fillId="0" borderId="32" xfId="1" applyNumberFormat="1" applyFont="1" applyBorder="1" applyAlignment="1">
      <alignment vertical="center" wrapText="1"/>
    </xf>
    <xf numFmtId="0" fontId="13" fillId="0" borderId="7" xfId="0" applyFont="1" applyBorder="1" applyAlignment="1">
      <alignment horizontal="left" vertical="center" wrapText="1"/>
    </xf>
    <xf numFmtId="43" fontId="13" fillId="2" borderId="6" xfId="0" applyNumberFormat="1" applyFont="1" applyFill="1" applyBorder="1"/>
    <xf numFmtId="0" fontId="13" fillId="2" borderId="5" xfId="0" applyFont="1" applyFill="1" applyBorder="1" applyAlignment="1">
      <alignment vertical="center" wrapText="1"/>
    </xf>
    <xf numFmtId="0" fontId="13" fillId="2" borderId="5" xfId="0" applyFont="1" applyFill="1" applyBorder="1" applyAlignment="1">
      <alignment vertical="center"/>
    </xf>
    <xf numFmtId="0" fontId="13" fillId="6" borderId="5" xfId="0" applyFont="1" applyFill="1" applyBorder="1"/>
    <xf numFmtId="0" fontId="13" fillId="6" borderId="13" xfId="0" applyFont="1" applyFill="1" applyBorder="1"/>
    <xf numFmtId="0" fontId="13" fillId="2" borderId="5" xfId="0" applyFont="1" applyFill="1" applyBorder="1" applyAlignment="1">
      <alignment wrapText="1"/>
    </xf>
    <xf numFmtId="0" fontId="13" fillId="2" borderId="5" xfId="0" applyFont="1" applyFill="1" applyBorder="1" applyAlignment="1">
      <alignment horizontal="justify" vertical="center" wrapText="1"/>
    </xf>
    <xf numFmtId="0" fontId="13" fillId="2" borderId="5" xfId="0" applyFont="1" applyFill="1" applyBorder="1" applyAlignment="1">
      <alignment horizontal="center"/>
    </xf>
    <xf numFmtId="43" fontId="13" fillId="2" borderId="5" xfId="0" applyNumberFormat="1" applyFont="1" applyFill="1" applyBorder="1"/>
    <xf numFmtId="0" fontId="15" fillId="4" borderId="1" xfId="0" applyFont="1" applyFill="1" applyBorder="1" applyAlignment="1">
      <alignment horizontal="center" vertical="center"/>
    </xf>
    <xf numFmtId="0" fontId="15" fillId="3" borderId="1" xfId="0" applyFont="1" applyFill="1" applyBorder="1" applyAlignment="1">
      <alignment horizontal="justify" vertical="center"/>
    </xf>
    <xf numFmtId="0" fontId="15" fillId="3" borderId="1" xfId="0" applyFont="1" applyFill="1" applyBorder="1"/>
    <xf numFmtId="0" fontId="15" fillId="3" borderId="26" xfId="0" applyFont="1" applyFill="1" applyBorder="1"/>
    <xf numFmtId="0" fontId="15" fillId="4" borderId="5" xfId="0" applyFont="1" applyFill="1" applyBorder="1" applyAlignment="1">
      <alignment horizontal="center" vertical="center"/>
    </xf>
    <xf numFmtId="0" fontId="15" fillId="3" borderId="5" xfId="0" applyFont="1" applyFill="1" applyBorder="1"/>
    <xf numFmtId="0" fontId="15" fillId="3" borderId="13" xfId="0" applyFont="1" applyFill="1" applyBorder="1"/>
    <xf numFmtId="43" fontId="15" fillId="0" borderId="5" xfId="1" applyNumberFormat="1" applyFont="1" applyFill="1" applyBorder="1" applyAlignment="1">
      <alignment vertical="center" wrapText="1"/>
    </xf>
    <xf numFmtId="0" fontId="15" fillId="3" borderId="2" xfId="0" applyFont="1" applyFill="1" applyBorder="1" applyAlignment="1">
      <alignment horizontal="justify" vertical="center" wrapText="1"/>
    </xf>
    <xf numFmtId="0" fontId="15" fillId="3" borderId="2" xfId="0" applyFont="1" applyFill="1" applyBorder="1"/>
    <xf numFmtId="0" fontId="15" fillId="3" borderId="27" xfId="0" applyFont="1" applyFill="1" applyBorder="1"/>
    <xf numFmtId="0" fontId="25" fillId="2" borderId="5" xfId="0" applyFont="1" applyFill="1" applyBorder="1" applyAlignment="1">
      <alignment horizontal="justify" vertical="center" wrapText="1"/>
    </xf>
    <xf numFmtId="0" fontId="25" fillId="3" borderId="5" xfId="0" applyFont="1" applyFill="1" applyBorder="1" applyAlignment="1">
      <alignment horizontal="justify" vertical="center" wrapText="1"/>
    </xf>
    <xf numFmtId="0" fontId="25" fillId="0" borderId="5" xfId="0" applyFont="1" applyBorder="1" applyAlignment="1">
      <alignment horizontal="justify" vertical="center" wrapText="1"/>
    </xf>
    <xf numFmtId="0" fontId="25" fillId="0" borderId="5" xfId="0" applyFont="1" applyBorder="1" applyAlignment="1">
      <alignment vertical="center" wrapText="1"/>
    </xf>
    <xf numFmtId="0" fontId="25" fillId="0" borderId="13" xfId="0" applyFont="1" applyBorder="1" applyAlignment="1">
      <alignment vertical="center" wrapText="1"/>
    </xf>
    <xf numFmtId="0" fontId="25" fillId="3" borderId="13" xfId="0" applyFont="1" applyFill="1" applyBorder="1" applyAlignment="1">
      <alignment horizontal="justify" vertical="center" wrapText="1"/>
    </xf>
    <xf numFmtId="0" fontId="25" fillId="3" borderId="5" xfId="0" applyFont="1" applyFill="1" applyBorder="1" applyAlignment="1">
      <alignment vertical="center" wrapText="1"/>
    </xf>
    <xf numFmtId="0" fontId="25" fillId="3" borderId="13" xfId="0" applyFont="1" applyFill="1" applyBorder="1" applyAlignment="1">
      <alignment vertical="center" wrapText="1"/>
    </xf>
    <xf numFmtId="0" fontId="25" fillId="3" borderId="7" xfId="0" applyFont="1" applyFill="1" applyBorder="1" applyAlignment="1">
      <alignment horizontal="justify" vertical="center" wrapText="1"/>
    </xf>
    <xf numFmtId="0" fontId="25" fillId="3" borderId="7" xfId="0" applyFont="1" applyFill="1" applyBorder="1" applyAlignment="1">
      <alignment vertical="center" wrapText="1"/>
    </xf>
    <xf numFmtId="0" fontId="25" fillId="3" borderId="21" xfId="0" applyFont="1" applyFill="1" applyBorder="1" applyAlignment="1">
      <alignment vertical="center" wrapText="1"/>
    </xf>
    <xf numFmtId="0" fontId="13" fillId="2" borderId="13" xfId="0" applyFont="1" applyFill="1" applyBorder="1" applyAlignment="1">
      <alignment horizontal="center" vertical="center" wrapText="1"/>
    </xf>
    <xf numFmtId="0" fontId="13" fillId="0" borderId="5" xfId="0" applyFont="1" applyBorder="1" applyAlignment="1">
      <alignment vertical="center"/>
    </xf>
    <xf numFmtId="0" fontId="13" fillId="0" borderId="13" xfId="0" applyFont="1" applyBorder="1" applyAlignment="1">
      <alignment vertical="center"/>
    </xf>
    <xf numFmtId="0" fontId="15" fillId="3" borderId="13" xfId="0" applyFont="1" applyFill="1" applyBorder="1" applyAlignment="1">
      <alignment horizontal="justify" vertical="center"/>
    </xf>
    <xf numFmtId="0" fontId="13" fillId="3" borderId="5" xfId="0" applyFont="1" applyFill="1" applyBorder="1"/>
    <xf numFmtId="0" fontId="13" fillId="2" borderId="5" xfId="0" applyFont="1" applyFill="1" applyBorder="1"/>
    <xf numFmtId="0" fontId="13" fillId="2" borderId="5" xfId="0" applyFont="1" applyFill="1" applyBorder="1" applyAlignment="1" applyProtection="1">
      <alignment vertical="center" wrapText="1"/>
      <protection locked="0"/>
    </xf>
    <xf numFmtId="0" fontId="15" fillId="3" borderId="5" xfId="0" applyFont="1" applyFill="1" applyBorder="1" applyAlignment="1">
      <alignment vertical="center" wrapText="1"/>
    </xf>
    <xf numFmtId="0" fontId="13" fillId="0" borderId="7" xfId="0" applyFont="1" applyBorder="1" applyAlignment="1">
      <alignment horizontal="center" vertical="center" wrapText="1"/>
    </xf>
    <xf numFmtId="43" fontId="16" fillId="0" borderId="5" xfId="1" applyNumberFormat="1" applyFont="1" applyBorder="1" applyAlignment="1">
      <alignment vertical="center" wrapText="1"/>
    </xf>
    <xf numFmtId="9" fontId="13" fillId="2" borderId="5" xfId="2" applyFont="1" applyFill="1" applyBorder="1" applyAlignment="1">
      <alignment horizontal="center" vertical="center" wrapText="1"/>
    </xf>
    <xf numFmtId="0" fontId="15" fillId="4" borderId="1" xfId="0" applyFont="1" applyFill="1" applyBorder="1" applyAlignment="1">
      <alignment horizontal="justify" vertical="center" wrapText="1"/>
    </xf>
    <xf numFmtId="0" fontId="15" fillId="2" borderId="26" xfId="0" applyFont="1" applyFill="1" applyBorder="1" applyAlignment="1">
      <alignment horizontal="justify" vertical="center" wrapText="1"/>
    </xf>
    <xf numFmtId="0" fontId="15" fillId="2" borderId="13" xfId="0" applyFont="1" applyFill="1" applyBorder="1" applyAlignment="1">
      <alignment horizontal="justify" vertical="center" wrapText="1"/>
    </xf>
    <xf numFmtId="43" fontId="15" fillId="2" borderId="5" xfId="1" applyNumberFormat="1" applyFont="1" applyFill="1" applyBorder="1" applyAlignment="1">
      <alignment vertical="center" wrapText="1"/>
    </xf>
    <xf numFmtId="3" fontId="13" fillId="0" borderId="5" xfId="0" applyNumberFormat="1" applyFont="1" applyBorder="1" applyAlignment="1">
      <alignment horizontal="center" vertical="center" wrapText="1"/>
    </xf>
    <xf numFmtId="164" fontId="13" fillId="2" borderId="5" xfId="3" applyNumberFormat="1" applyFont="1" applyFill="1" applyBorder="1" applyAlignment="1">
      <alignment horizontal="center" vertical="center" wrapText="1"/>
    </xf>
    <xf numFmtId="3" fontId="13" fillId="0" borderId="5" xfId="0" applyNumberFormat="1" applyFont="1" applyBorder="1" applyAlignment="1">
      <alignment horizontal="right" vertical="center" wrapText="1"/>
    </xf>
    <xf numFmtId="0" fontId="13" fillId="0" borderId="5" xfId="0" applyFont="1" applyBorder="1" applyAlignment="1">
      <alignment horizontal="right" vertical="center" wrapText="1"/>
    </xf>
    <xf numFmtId="0" fontId="26" fillId="0" borderId="5" xfId="0" applyFont="1" applyBorder="1" applyAlignment="1">
      <alignment horizontal="center" vertical="center"/>
    </xf>
    <xf numFmtId="44" fontId="15" fillId="0" borderId="5" xfId="1" applyFont="1" applyBorder="1" applyAlignment="1">
      <alignment vertical="center" wrapText="1"/>
    </xf>
    <xf numFmtId="9" fontId="15" fillId="2" borderId="7" xfId="0" applyNumberFormat="1" applyFont="1" applyFill="1" applyBorder="1" applyAlignment="1">
      <alignment vertical="center" wrapText="1"/>
    </xf>
    <xf numFmtId="9" fontId="15" fillId="2" borderId="7" xfId="2" applyFont="1" applyFill="1" applyBorder="1" applyAlignment="1">
      <alignment vertical="center" wrapText="1"/>
    </xf>
    <xf numFmtId="9" fontId="15" fillId="4" borderId="7" xfId="2" applyFont="1" applyFill="1" applyBorder="1" applyAlignment="1">
      <alignment vertical="center" wrapText="1"/>
    </xf>
    <xf numFmtId="44" fontId="15" fillId="0" borderId="7" xfId="1" applyFont="1" applyBorder="1" applyAlignment="1">
      <alignment vertical="center" wrapText="1"/>
    </xf>
    <xf numFmtId="9" fontId="15" fillId="0" borderId="16" xfId="0" applyNumberFormat="1" applyFont="1" applyBorder="1" applyAlignment="1">
      <alignment vertical="center" wrapText="1"/>
    </xf>
    <xf numFmtId="0" fontId="13" fillId="0" borderId="16" xfId="0" applyFont="1" applyBorder="1" applyAlignment="1">
      <alignment horizontal="center" vertical="center" wrapText="1"/>
    </xf>
    <xf numFmtId="44" fontId="15" fillId="0" borderId="16" xfId="1" applyFont="1" applyBorder="1" applyAlignment="1">
      <alignment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22" fillId="0" borderId="0" xfId="0" applyFont="1"/>
    <xf numFmtId="49" fontId="21" fillId="0" borderId="0" xfId="0" applyNumberFormat="1" applyFont="1" applyAlignment="1">
      <alignment horizontal="left"/>
    </xf>
    <xf numFmtId="0" fontId="21" fillId="0" borderId="0" xfId="0" applyFont="1" applyAlignment="1">
      <alignment horizontal="right"/>
    </xf>
    <xf numFmtId="0" fontId="21" fillId="0" borderId="0" xfId="0" applyFont="1" applyAlignment="1">
      <alignment vertical="center" wrapText="1"/>
    </xf>
    <xf numFmtId="0" fontId="21" fillId="0" borderId="0" xfId="0" applyFont="1" applyAlignment="1">
      <alignment horizontal="center"/>
    </xf>
    <xf numFmtId="9" fontId="13" fillId="0" borderId="5" xfId="2" applyFont="1" applyFill="1" applyBorder="1" applyAlignment="1">
      <alignment horizontal="center" vertical="center" wrapText="1"/>
    </xf>
    <xf numFmtId="0" fontId="13" fillId="0" borderId="5" xfId="0" applyFont="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0" borderId="5" xfId="0" applyFont="1" applyBorder="1" applyAlignment="1">
      <alignment horizontal="center" vertical="center"/>
    </xf>
    <xf numFmtId="9" fontId="13" fillId="0" borderId="5" xfId="0" applyNumberFormat="1" applyFont="1" applyBorder="1" applyAlignment="1">
      <alignment horizontal="center" vertical="center"/>
    </xf>
    <xf numFmtId="164" fontId="15" fillId="2" borderId="5" xfId="3"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164" fontId="13" fillId="0" borderId="5" xfId="3" applyNumberFormat="1" applyFont="1" applyBorder="1" applyAlignment="1">
      <alignment horizontal="center" vertical="center" wrapText="1"/>
    </xf>
    <xf numFmtId="164" fontId="13" fillId="0" borderId="7" xfId="3" applyNumberFormat="1" applyFont="1" applyBorder="1" applyAlignment="1">
      <alignment horizontal="center" vertical="center" wrapText="1"/>
    </xf>
    <xf numFmtId="164" fontId="15" fillId="2" borderId="7" xfId="3" applyNumberFormat="1" applyFont="1" applyFill="1" applyBorder="1" applyAlignment="1">
      <alignment horizontal="center" vertical="center" wrapText="1"/>
    </xf>
    <xf numFmtId="0" fontId="15" fillId="0" borderId="5" xfId="0" applyFont="1" applyBorder="1" applyAlignment="1">
      <alignment horizontal="center" vertical="center" wrapText="1"/>
    </xf>
    <xf numFmtId="9" fontId="15" fillId="2" borderId="5" xfId="0" applyNumberFormat="1" applyFont="1" applyFill="1" applyBorder="1" applyAlignment="1">
      <alignment horizontal="center" vertical="center" wrapText="1"/>
    </xf>
    <xf numFmtId="0" fontId="15" fillId="0" borderId="5" xfId="0" applyFont="1" applyBorder="1" applyAlignment="1">
      <alignment horizontal="center" vertical="center"/>
    </xf>
    <xf numFmtId="0" fontId="15" fillId="0" borderId="5" xfId="0" applyFont="1" applyBorder="1" applyAlignment="1">
      <alignment horizontal="left" vertical="center" wrapText="1"/>
    </xf>
    <xf numFmtId="0" fontId="15" fillId="4" borderId="5" xfId="0" applyFont="1" applyFill="1" applyBorder="1" applyAlignment="1">
      <alignment horizontal="center" vertical="center" wrapText="1"/>
    </xf>
    <xf numFmtId="0" fontId="15" fillId="2" borderId="5"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center" vertical="center" wrapText="1"/>
    </xf>
    <xf numFmtId="9" fontId="15" fillId="2" borderId="7" xfId="0" applyNumberFormat="1" applyFont="1" applyFill="1" applyBorder="1" applyAlignment="1">
      <alignment horizontal="center" vertical="center" wrapText="1"/>
    </xf>
    <xf numFmtId="9" fontId="15" fillId="2" borderId="2" xfId="0" applyNumberFormat="1"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9" fontId="15" fillId="2" borderId="7" xfId="2" applyFont="1" applyFill="1" applyBorder="1" applyAlignment="1">
      <alignment horizontal="center" vertical="center" wrapText="1"/>
    </xf>
    <xf numFmtId="9" fontId="15" fillId="2" borderId="2" xfId="2" applyFont="1" applyFill="1" applyBorder="1" applyAlignment="1">
      <alignment horizontal="center" vertical="center" wrapText="1"/>
    </xf>
    <xf numFmtId="9" fontId="15" fillId="2" borderId="1" xfId="2" applyFont="1" applyFill="1" applyBorder="1" applyAlignment="1">
      <alignment horizontal="center" vertical="center" wrapText="1"/>
    </xf>
    <xf numFmtId="9" fontId="15" fillId="0" borderId="5" xfId="0" applyNumberFormat="1" applyFont="1" applyBorder="1" applyAlignment="1">
      <alignment horizontal="center" vertical="center"/>
    </xf>
    <xf numFmtId="43" fontId="15" fillId="0" borderId="5" xfId="1" applyNumberFormat="1" applyFont="1" applyBorder="1" applyAlignment="1">
      <alignment horizontal="center" vertical="center" wrapText="1"/>
    </xf>
    <xf numFmtId="0" fontId="15" fillId="2" borderId="6" xfId="0" applyFont="1" applyFill="1" applyBorder="1" applyAlignment="1">
      <alignment horizontal="center" vertical="center" wrapText="1"/>
    </xf>
    <xf numFmtId="9" fontId="15" fillId="4" borderId="5" xfId="0" applyNumberFormat="1" applyFont="1" applyFill="1" applyBorder="1" applyAlignment="1">
      <alignment horizontal="center" vertical="center" wrapText="1"/>
    </xf>
    <xf numFmtId="0" fontId="11" fillId="0" borderId="0" xfId="0" applyFont="1" applyAlignment="1">
      <alignment horizontal="center" vertical="top" wrapText="1" readingOrder="1"/>
    </xf>
    <xf numFmtId="0" fontId="12" fillId="0" borderId="0" xfId="0" applyFont="1"/>
    <xf numFmtId="0" fontId="2" fillId="2" borderId="0" xfId="0" applyFont="1" applyFill="1" applyAlignment="1">
      <alignment horizontal="left" vertical="center" wrapText="1"/>
    </xf>
    <xf numFmtId="0" fontId="15" fillId="2" borderId="19" xfId="0" applyFont="1" applyFill="1" applyBorder="1" applyAlignment="1">
      <alignment horizontal="center" vertical="center" wrapText="1"/>
    </xf>
    <xf numFmtId="0" fontId="15" fillId="2" borderId="10" xfId="0"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4" fillId="5" borderId="1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24" xfId="0" applyFont="1" applyFill="1" applyBorder="1" applyAlignment="1">
      <alignment horizontal="center" vertical="center"/>
    </xf>
    <xf numFmtId="0" fontId="14" fillId="5" borderId="20" xfId="0" applyFont="1" applyFill="1" applyBorder="1" applyAlignment="1">
      <alignment horizontal="center" vertical="center"/>
    </xf>
    <xf numFmtId="0" fontId="14" fillId="5" borderId="11" xfId="0" applyFont="1" applyFill="1" applyBorder="1" applyAlignment="1">
      <alignment horizontal="center" vertical="center"/>
    </xf>
    <xf numFmtId="43" fontId="14" fillId="5" borderId="10" xfId="0" applyNumberFormat="1" applyFont="1" applyFill="1" applyBorder="1" applyAlignment="1">
      <alignment horizontal="center" vertical="center" wrapText="1"/>
    </xf>
    <xf numFmtId="43" fontId="14" fillId="5" borderId="5" xfId="0" applyNumberFormat="1" applyFont="1" applyFill="1" applyBorder="1" applyAlignment="1">
      <alignment horizontal="center" vertical="center" wrapText="1"/>
    </xf>
    <xf numFmtId="43" fontId="14" fillId="5" borderId="7" xfId="0" applyNumberFormat="1" applyFont="1" applyFill="1" applyBorder="1" applyAlignment="1">
      <alignment horizontal="center" vertical="center" wrapText="1"/>
    </xf>
    <xf numFmtId="0" fontId="15" fillId="2" borderId="5" xfId="0" applyFont="1" applyFill="1" applyBorder="1" applyAlignment="1">
      <alignment horizontal="right" vertical="center" wrapText="1"/>
    </xf>
    <xf numFmtId="9" fontId="15" fillId="2" borderId="28" xfId="0" applyNumberFormat="1" applyFont="1" applyFill="1" applyBorder="1" applyAlignment="1">
      <alignment horizontal="center" vertical="center" wrapText="1"/>
    </xf>
    <xf numFmtId="9" fontId="15" fillId="2" borderId="16" xfId="0" applyNumberFormat="1" applyFont="1" applyFill="1" applyBorder="1" applyAlignment="1">
      <alignment horizontal="center" vertical="center" wrapText="1"/>
    </xf>
    <xf numFmtId="1" fontId="15" fillId="2" borderId="5" xfId="0" applyNumberFormat="1" applyFont="1" applyFill="1" applyBorder="1" applyAlignment="1">
      <alignment horizontal="center" vertical="center" wrapText="1"/>
    </xf>
    <xf numFmtId="1" fontId="15" fillId="2" borderId="16" xfId="0" applyNumberFormat="1" applyFont="1" applyFill="1" applyBorder="1" applyAlignment="1">
      <alignment horizontal="center" vertical="center" wrapText="1"/>
    </xf>
    <xf numFmtId="9" fontId="15" fillId="2" borderId="25" xfId="0" applyNumberFormat="1" applyFont="1" applyFill="1" applyBorder="1" applyAlignment="1">
      <alignment horizontal="center" vertical="center" wrapText="1"/>
    </xf>
    <xf numFmtId="9" fontId="15" fillId="2" borderId="22" xfId="0" applyNumberFormat="1" applyFont="1" applyFill="1" applyBorder="1" applyAlignment="1">
      <alignment horizontal="center" vertical="center" wrapText="1"/>
    </xf>
    <xf numFmtId="1" fontId="15" fillId="2" borderId="2" xfId="0" applyNumberFormat="1"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9" fontId="15" fillId="0" borderId="5" xfId="0" applyNumberFormat="1" applyFont="1" applyBorder="1" applyAlignment="1">
      <alignment horizontal="center" vertical="center" wrapText="1"/>
    </xf>
    <xf numFmtId="9"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15" fillId="0" borderId="28" xfId="0" applyFont="1" applyBorder="1" applyAlignment="1">
      <alignment horizontal="center" vertical="center" wrapText="1"/>
    </xf>
    <xf numFmtId="0" fontId="15" fillId="0" borderId="22" xfId="0" applyFont="1" applyBorder="1" applyAlignment="1">
      <alignment horizontal="center" vertical="center" wrapText="1"/>
    </xf>
    <xf numFmtId="0" fontId="13" fillId="2" borderId="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 xfId="0" applyFont="1" applyFill="1" applyBorder="1" applyAlignment="1">
      <alignment horizontal="center" vertical="center"/>
    </xf>
    <xf numFmtId="9" fontId="13" fillId="2" borderId="7"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1" xfId="0" applyNumberFormat="1" applyFont="1" applyFill="1" applyBorder="1" applyAlignment="1">
      <alignment horizontal="center" vertical="center"/>
    </xf>
    <xf numFmtId="9" fontId="13" fillId="2" borderId="7"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 xfId="0" applyNumberFormat="1" applyFont="1" applyFill="1" applyBorder="1" applyAlignment="1">
      <alignment horizontal="center" vertical="center" wrapText="1"/>
    </xf>
    <xf numFmtId="10" fontId="13" fillId="2" borderId="7" xfId="0" applyNumberFormat="1" applyFont="1" applyFill="1" applyBorder="1" applyAlignment="1">
      <alignment horizontal="center" vertical="center" wrapText="1"/>
    </xf>
    <xf numFmtId="10" fontId="13" fillId="2" borderId="2" xfId="0" applyNumberFormat="1" applyFont="1" applyFill="1" applyBorder="1" applyAlignment="1">
      <alignment horizontal="center" vertical="center" wrapText="1"/>
    </xf>
    <xf numFmtId="10" fontId="13" fillId="2" borderId="1" xfId="0" applyNumberFormat="1" applyFont="1" applyFill="1" applyBorder="1" applyAlignment="1">
      <alignment horizontal="center"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1" xfId="0" applyFont="1" applyFill="1" applyBorder="1" applyAlignment="1">
      <alignment horizontal="left" vertical="center" wrapText="1"/>
    </xf>
    <xf numFmtId="9" fontId="15" fillId="4" borderId="7" xfId="2" applyFont="1" applyFill="1" applyBorder="1" applyAlignment="1">
      <alignment horizontal="center" vertical="center" wrapText="1"/>
    </xf>
    <xf numFmtId="9" fontId="15" fillId="4" borderId="2" xfId="2" applyFont="1" applyFill="1" applyBorder="1" applyAlignment="1">
      <alignment horizontal="center" vertical="center" wrapText="1"/>
    </xf>
    <xf numFmtId="9" fontId="15" fillId="4" borderId="1" xfId="2" applyFont="1" applyFill="1" applyBorder="1" applyAlignment="1">
      <alignment horizontal="center" vertical="center" wrapText="1"/>
    </xf>
    <xf numFmtId="9" fontId="15" fillId="2" borderId="7" xfId="2" applyFont="1" applyFill="1" applyBorder="1" applyAlignment="1">
      <alignment horizontal="center" vertical="center"/>
    </xf>
    <xf numFmtId="9" fontId="15" fillId="2" borderId="2" xfId="2" applyFont="1" applyFill="1" applyBorder="1" applyAlignment="1">
      <alignment horizontal="center" vertical="center"/>
    </xf>
    <xf numFmtId="9" fontId="15" fillId="2" borderId="1" xfId="2" applyFont="1" applyFill="1" applyBorder="1" applyAlignment="1">
      <alignment horizontal="center" vertical="center"/>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xf>
    <xf numFmtId="1" fontId="15" fillId="2" borderId="7" xfId="0" applyNumberFormat="1" applyFont="1" applyFill="1" applyBorder="1" applyAlignment="1">
      <alignment horizontal="center" vertical="center" wrapText="1"/>
    </xf>
    <xf numFmtId="0" fontId="15" fillId="2" borderId="7" xfId="0" applyFont="1" applyFill="1" applyBorder="1" applyAlignment="1">
      <alignment horizontal="center"/>
    </xf>
    <xf numFmtId="0" fontId="15" fillId="2" borderId="2" xfId="0" applyFont="1" applyFill="1" applyBorder="1" applyAlignment="1">
      <alignment horizontal="center"/>
    </xf>
    <xf numFmtId="0" fontId="15" fillId="2" borderId="1" xfId="0" applyFont="1" applyFill="1" applyBorder="1" applyAlignment="1">
      <alignment horizontal="center"/>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1" xfId="0" applyFont="1" applyFill="1" applyBorder="1" applyAlignment="1">
      <alignment vertical="center" wrapText="1"/>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3" borderId="7"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1" xfId="0" applyFont="1" applyBorder="1" applyAlignment="1">
      <alignment horizontal="lef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0" borderId="7" xfId="0" applyFont="1" applyBorder="1" applyAlignment="1">
      <alignment horizontal="center" vertical="center" wrapText="1" readingOrder="1"/>
    </xf>
    <xf numFmtId="0" fontId="13" fillId="0" borderId="2" xfId="0" applyFont="1" applyBorder="1" applyAlignment="1">
      <alignment horizontal="center" vertical="center" wrapText="1" readingOrder="1"/>
    </xf>
    <xf numFmtId="0" fontId="13" fillId="0" borderId="1" xfId="0" applyFont="1" applyBorder="1" applyAlignment="1">
      <alignment horizontal="center" vertical="center" wrapText="1" readingOrder="1"/>
    </xf>
    <xf numFmtId="9" fontId="15" fillId="0" borderId="7" xfId="2" applyFont="1" applyBorder="1" applyAlignment="1">
      <alignment horizontal="center" vertical="center" wrapText="1"/>
    </xf>
    <xf numFmtId="9" fontId="15" fillId="0" borderId="1" xfId="2" applyFont="1" applyBorder="1" applyAlignment="1">
      <alignment horizontal="center" vertical="center" wrapText="1"/>
    </xf>
    <xf numFmtId="9" fontId="15" fillId="0" borderId="7" xfId="0" applyNumberFormat="1" applyFont="1" applyBorder="1" applyAlignment="1">
      <alignment horizontal="center" vertical="center" wrapText="1"/>
    </xf>
    <xf numFmtId="9" fontId="15" fillId="4" borderId="7" xfId="0" applyNumberFormat="1" applyFont="1" applyFill="1" applyBorder="1" applyAlignment="1">
      <alignment horizontal="center" vertical="center" wrapText="1"/>
    </xf>
    <xf numFmtId="9" fontId="15" fillId="4" borderId="2" xfId="0" applyNumberFormat="1" applyFont="1" applyFill="1" applyBorder="1" applyAlignment="1">
      <alignment horizontal="center" vertical="center" wrapText="1"/>
    </xf>
    <xf numFmtId="9" fontId="15" fillId="4" borderId="1" xfId="0" applyNumberFormat="1" applyFont="1" applyFill="1" applyBorder="1" applyAlignment="1">
      <alignment horizontal="center" vertical="center" wrapText="1"/>
    </xf>
    <xf numFmtId="9" fontId="13" fillId="2" borderId="7" xfId="2" applyFont="1" applyFill="1" applyBorder="1" applyAlignment="1">
      <alignment horizontal="center" vertical="center" wrapText="1"/>
    </xf>
    <xf numFmtId="9" fontId="13" fillId="2" borderId="2" xfId="2" applyFont="1" applyFill="1" applyBorder="1" applyAlignment="1">
      <alignment horizontal="center" vertical="center" wrapText="1"/>
    </xf>
    <xf numFmtId="9" fontId="13" fillId="2" borderId="1" xfId="2" applyFont="1" applyFill="1" applyBorder="1" applyAlignment="1">
      <alignment horizontal="center" vertical="center" wrapText="1"/>
    </xf>
    <xf numFmtId="9" fontId="13" fillId="4" borderId="7" xfId="2" applyFont="1" applyFill="1" applyBorder="1" applyAlignment="1">
      <alignment horizontal="center" vertical="center" wrapText="1"/>
    </xf>
    <xf numFmtId="9" fontId="13" fillId="4" borderId="2" xfId="2" applyFont="1" applyFill="1" applyBorder="1" applyAlignment="1">
      <alignment horizontal="center" vertical="center" wrapText="1"/>
    </xf>
    <xf numFmtId="9" fontId="13" fillId="4" borderId="1" xfId="2" applyFont="1" applyFill="1" applyBorder="1" applyAlignment="1">
      <alignment horizontal="center" vertical="center" wrapText="1"/>
    </xf>
    <xf numFmtId="43" fontId="13" fillId="0" borderId="7" xfId="0" applyNumberFormat="1" applyFont="1" applyBorder="1" applyAlignment="1">
      <alignment horizontal="center" vertical="center" wrapText="1"/>
    </xf>
    <xf numFmtId="43" fontId="13" fillId="0" borderId="2" xfId="0" applyNumberFormat="1" applyFont="1" applyBorder="1" applyAlignment="1">
      <alignment horizontal="center" vertical="center" wrapText="1"/>
    </xf>
    <xf numFmtId="43" fontId="13" fillId="0" borderId="1" xfId="0" applyNumberFormat="1" applyFont="1" applyBorder="1" applyAlignment="1">
      <alignment horizontal="center" vertical="center" wrapText="1"/>
    </xf>
    <xf numFmtId="9" fontId="13" fillId="0" borderId="7" xfId="2" applyFont="1" applyFill="1" applyBorder="1" applyAlignment="1">
      <alignment horizontal="center" vertical="center" wrapText="1"/>
    </xf>
    <xf numFmtId="9" fontId="13" fillId="0" borderId="2" xfId="2" applyFont="1" applyFill="1" applyBorder="1" applyAlignment="1">
      <alignment horizontal="center" vertical="center" wrapText="1"/>
    </xf>
    <xf numFmtId="9" fontId="13" fillId="0" borderId="1" xfId="2"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 xfId="0" applyFont="1" applyBorder="1" applyAlignment="1">
      <alignment horizontal="center" vertical="center" wrapText="1"/>
    </xf>
    <xf numFmtId="9" fontId="15" fillId="0" borderId="7" xfId="2" applyFont="1" applyFill="1" applyBorder="1" applyAlignment="1">
      <alignment horizontal="center" vertical="center" wrapText="1"/>
    </xf>
    <xf numFmtId="9" fontId="15" fillId="0" borderId="2" xfId="2" applyFont="1" applyFill="1" applyBorder="1" applyAlignment="1">
      <alignment horizontal="center" vertical="center" wrapText="1"/>
    </xf>
    <xf numFmtId="9" fontId="15" fillId="0" borderId="1" xfId="2" applyFont="1" applyFill="1" applyBorder="1" applyAlignment="1">
      <alignment horizontal="center" vertical="center" wrapText="1"/>
    </xf>
    <xf numFmtId="9" fontId="15" fillId="0" borderId="7" xfId="2" applyFont="1" applyFill="1" applyBorder="1" applyAlignment="1">
      <alignment horizontal="center" vertical="center"/>
    </xf>
    <xf numFmtId="9" fontId="15" fillId="0" borderId="2" xfId="2" applyFont="1" applyFill="1" applyBorder="1" applyAlignment="1">
      <alignment horizontal="center" vertical="center"/>
    </xf>
    <xf numFmtId="9" fontId="15" fillId="0" borderId="1" xfId="2" applyFont="1" applyFill="1" applyBorder="1" applyAlignment="1">
      <alignment horizontal="center" vertical="center"/>
    </xf>
    <xf numFmtId="9" fontId="15" fillId="0" borderId="2" xfId="0" applyNumberFormat="1" applyFont="1" applyBorder="1" applyAlignment="1">
      <alignment horizontal="center" vertical="center" wrapText="1"/>
    </xf>
    <xf numFmtId="43" fontId="15" fillId="0" borderId="7" xfId="1" applyNumberFormat="1" applyFont="1" applyBorder="1" applyAlignment="1">
      <alignment horizontal="center" vertical="center" wrapText="1"/>
    </xf>
    <xf numFmtId="43" fontId="15" fillId="0" borderId="2" xfId="1" applyNumberFormat="1" applyFont="1" applyBorder="1" applyAlignment="1">
      <alignment horizontal="center" vertical="center" wrapText="1"/>
    </xf>
    <xf numFmtId="43" fontId="15" fillId="0" borderId="1" xfId="1"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1" fontId="13" fillId="2" borderId="7" xfId="0" applyNumberFormat="1" applyFont="1" applyFill="1" applyBorder="1" applyAlignment="1">
      <alignment horizontal="center" vertical="center"/>
    </xf>
    <xf numFmtId="1" fontId="13" fillId="2" borderId="2" xfId="0" applyNumberFormat="1" applyFont="1" applyFill="1" applyBorder="1" applyAlignment="1">
      <alignment horizontal="center" vertical="center"/>
    </xf>
    <xf numFmtId="1" fontId="13" fillId="2" borderId="1" xfId="0" applyNumberFormat="1" applyFont="1" applyFill="1" applyBorder="1" applyAlignment="1">
      <alignment horizontal="center" vertical="center"/>
    </xf>
    <xf numFmtId="1" fontId="15" fillId="0" borderId="7" xfId="2" applyNumberFormat="1" applyFont="1" applyFill="1" applyBorder="1" applyAlignment="1">
      <alignment horizontal="center" vertical="center" wrapText="1"/>
    </xf>
    <xf numFmtId="1" fontId="15" fillId="0" borderId="1" xfId="2" applyNumberFormat="1" applyFont="1" applyFill="1" applyBorder="1" applyAlignment="1">
      <alignment horizontal="center" vertical="center" wrapText="1"/>
    </xf>
    <xf numFmtId="0" fontId="15" fillId="0" borderId="7" xfId="2" applyNumberFormat="1" applyFont="1" applyFill="1" applyBorder="1" applyAlignment="1">
      <alignment horizontal="center" vertical="center" wrapText="1"/>
    </xf>
    <xf numFmtId="0" fontId="15" fillId="0" borderId="1" xfId="2" applyNumberFormat="1"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6" xfId="0" applyFont="1" applyFill="1" applyBorder="1" applyAlignment="1">
      <alignment horizontal="center" vertical="center" wrapText="1"/>
    </xf>
    <xf numFmtId="9" fontId="15" fillId="2" borderId="7" xfId="0" applyNumberFormat="1" applyFont="1" applyFill="1" applyBorder="1" applyAlignment="1">
      <alignment horizontal="center" vertical="center"/>
    </xf>
    <xf numFmtId="9" fontId="15" fillId="2" borderId="2" xfId="0" applyNumberFormat="1" applyFont="1" applyFill="1" applyBorder="1" applyAlignment="1">
      <alignment horizontal="center" vertical="center"/>
    </xf>
    <xf numFmtId="9" fontId="15" fillId="2" borderId="1" xfId="0" applyNumberFormat="1" applyFont="1" applyFill="1" applyBorder="1" applyAlignment="1">
      <alignment horizontal="center" vertical="center"/>
    </xf>
    <xf numFmtId="0" fontId="15" fillId="2" borderId="7" xfId="0" applyFont="1" applyFill="1" applyBorder="1" applyAlignment="1">
      <alignment horizontal="center" vertical="top" wrapText="1"/>
    </xf>
    <xf numFmtId="0" fontId="15" fillId="2" borderId="1" xfId="0" applyFont="1" applyFill="1" applyBorder="1" applyAlignment="1">
      <alignment horizontal="center" vertical="top" wrapText="1"/>
    </xf>
    <xf numFmtId="0" fontId="15" fillId="2" borderId="2" xfId="0" applyFont="1" applyFill="1" applyBorder="1" applyAlignment="1">
      <alignment horizontal="center" vertical="top" wrapText="1"/>
    </xf>
    <xf numFmtId="0" fontId="13" fillId="0" borderId="7" xfId="0" applyFont="1" applyBorder="1" applyAlignment="1">
      <alignment horizontal="center"/>
    </xf>
    <xf numFmtId="0" fontId="13" fillId="0" borderId="1" xfId="0" applyFont="1" applyBorder="1" applyAlignment="1">
      <alignment horizontal="center"/>
    </xf>
    <xf numFmtId="9" fontId="13" fillId="0" borderId="7" xfId="0" applyNumberFormat="1" applyFont="1" applyBorder="1" applyAlignment="1">
      <alignment horizontal="center" vertical="center"/>
    </xf>
    <xf numFmtId="9" fontId="13" fillId="0" borderId="2" xfId="0" applyNumberFormat="1" applyFont="1" applyBorder="1" applyAlignment="1">
      <alignment horizontal="center" vertical="center"/>
    </xf>
    <xf numFmtId="9" fontId="13" fillId="0" borderId="1" xfId="0" applyNumberFormat="1" applyFont="1" applyBorder="1" applyAlignment="1">
      <alignment horizontal="center" vertical="center"/>
    </xf>
    <xf numFmtId="9" fontId="15" fillId="0" borderId="7" xfId="0" applyNumberFormat="1" applyFont="1" applyBorder="1" applyAlignment="1">
      <alignment horizontal="center" vertical="center"/>
    </xf>
    <xf numFmtId="9" fontId="15" fillId="0" borderId="2" xfId="0" applyNumberFormat="1" applyFont="1" applyBorder="1" applyAlignment="1">
      <alignment horizontal="center" vertical="center"/>
    </xf>
    <xf numFmtId="9" fontId="15" fillId="0" borderId="1" xfId="0" applyNumberFormat="1" applyFont="1" applyBorder="1" applyAlignment="1">
      <alignment horizontal="center" vertical="center"/>
    </xf>
    <xf numFmtId="0" fontId="13" fillId="0" borderId="7"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5" fillId="4" borderId="2" xfId="0" applyFont="1" applyFill="1" applyBorder="1" applyAlignment="1">
      <alignment horizontal="center" vertical="center" wrapText="1"/>
    </xf>
    <xf numFmtId="0" fontId="15" fillId="4" borderId="7"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34" xfId="0" applyFont="1" applyFill="1" applyBorder="1" applyAlignment="1">
      <alignment horizontal="center" vertical="center"/>
    </xf>
    <xf numFmtId="0" fontId="14" fillId="5" borderId="35" xfId="0" applyFont="1" applyFill="1" applyBorder="1" applyAlignment="1">
      <alignment horizontal="center" vertical="center"/>
    </xf>
    <xf numFmtId="0" fontId="14" fillId="5" borderId="22" xfId="0" applyFont="1" applyFill="1" applyBorder="1" applyAlignment="1">
      <alignment horizontal="center" vertical="center"/>
    </xf>
    <xf numFmtId="0" fontId="13" fillId="0" borderId="19" xfId="0" applyFont="1" applyBorder="1" applyAlignment="1">
      <alignment horizontal="center" vertical="center" wrapText="1"/>
    </xf>
    <xf numFmtId="0" fontId="13" fillId="0" borderId="29" xfId="0" applyFont="1" applyBorder="1" applyAlignment="1">
      <alignment horizontal="center" vertical="center" wrapText="1"/>
    </xf>
    <xf numFmtId="0" fontId="14" fillId="5" borderId="34"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5" borderId="36" xfId="0" applyFont="1" applyFill="1" applyBorder="1" applyAlignment="1">
      <alignment horizontal="center" vertical="center" wrapText="1"/>
    </xf>
    <xf numFmtId="4" fontId="14" fillId="5" borderId="2" xfId="0" applyNumberFormat="1" applyFont="1" applyFill="1" applyBorder="1" applyAlignment="1">
      <alignment horizontal="center" vertical="center" wrapText="1"/>
    </xf>
    <xf numFmtId="4" fontId="14" fillId="5" borderId="1" xfId="0" applyNumberFormat="1" applyFont="1" applyFill="1" applyBorder="1" applyAlignment="1">
      <alignment horizontal="center" vertical="center" wrapText="1"/>
    </xf>
    <xf numFmtId="0" fontId="15" fillId="2" borderId="7" xfId="0" applyFont="1" applyFill="1" applyBorder="1" applyAlignment="1">
      <alignment horizontal="justify" vertical="center" wrapText="1"/>
    </xf>
    <xf numFmtId="0" fontId="15" fillId="2" borderId="2" xfId="0" applyFont="1" applyFill="1" applyBorder="1" applyAlignment="1">
      <alignment horizontal="justify" vertical="center" wrapText="1"/>
    </xf>
    <xf numFmtId="0" fontId="15" fillId="2" borderId="1" xfId="0" applyFont="1" applyFill="1" applyBorder="1" applyAlignment="1">
      <alignment horizontal="justify" vertical="center" wrapText="1"/>
    </xf>
    <xf numFmtId="0" fontId="23" fillId="0" borderId="3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13" fillId="0" borderId="0" xfId="0" applyFont="1" applyBorder="1" applyAlignment="1">
      <alignment horizontal="center" vertical="center" wrapText="1"/>
    </xf>
  </cellXfs>
  <cellStyles count="5">
    <cellStyle name="Millares" xfId="3" builtinId="3"/>
    <cellStyle name="Moneda" xfId="1" builtinId="4"/>
    <cellStyle name="Normal" xfId="0" builtinId="0"/>
    <cellStyle name="Normal 4" xfId="4" xr:uid="{79B6EEFE-2887-4377-ACCD-18D9DA4D09A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742950</xdr:colOff>
      <xdr:row>43</xdr:row>
      <xdr:rowOff>114300</xdr:rowOff>
    </xdr:to>
    <xdr:pic>
      <xdr:nvPicPr>
        <xdr:cNvPr id="3" name="Imagen 2">
          <a:extLst>
            <a:ext uri="{FF2B5EF4-FFF2-40B4-BE49-F238E27FC236}">
              <a16:creationId xmlns:a16="http://schemas.microsoft.com/office/drawing/2014/main" id="{F229236A-6E3E-0E2E-65AB-68D8312D8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24525" cy="830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647700</xdr:colOff>
      <xdr:row>43</xdr:row>
      <xdr:rowOff>124165</xdr:rowOff>
    </xdr:to>
    <xdr:pic>
      <xdr:nvPicPr>
        <xdr:cNvPr id="2" name="Imagen 1">
          <a:extLst>
            <a:ext uri="{FF2B5EF4-FFF2-40B4-BE49-F238E27FC236}">
              <a16:creationId xmlns:a16="http://schemas.microsoft.com/office/drawing/2014/main" id="{DF46DE83-2560-3383-CF9D-59488B4738EE}"/>
            </a:ext>
          </a:extLst>
        </xdr:cNvPr>
        <xdr:cNvPicPr>
          <a:picLocks noChangeAspect="1"/>
        </xdr:cNvPicPr>
      </xdr:nvPicPr>
      <xdr:blipFill>
        <a:blip xmlns:r="http://schemas.openxmlformats.org/officeDocument/2006/relationships" r:embed="rId1"/>
        <a:stretch>
          <a:fillRect/>
        </a:stretch>
      </xdr:blipFill>
      <xdr:spPr>
        <a:xfrm>
          <a:off x="0" y="1"/>
          <a:ext cx="5981700" cy="83156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95248</xdr:colOff>
      <xdr:row>0</xdr:row>
      <xdr:rowOff>148318</xdr:rowOff>
    </xdr:from>
    <xdr:to>
      <xdr:col>1</xdr:col>
      <xdr:colOff>751221</xdr:colOff>
      <xdr:row>4</xdr:row>
      <xdr:rowOff>95250</xdr:rowOff>
    </xdr:to>
    <xdr:pic>
      <xdr:nvPicPr>
        <xdr:cNvPr id="2" name="Imagen 1">
          <a:extLst>
            <a:ext uri="{FF2B5EF4-FFF2-40B4-BE49-F238E27FC236}">
              <a16:creationId xmlns:a16="http://schemas.microsoft.com/office/drawing/2014/main" id="{7BAFE00B-C114-4C42-8BEE-F2F739C4F7C0}"/>
            </a:ext>
          </a:extLst>
        </xdr:cNvPr>
        <xdr:cNvPicPr>
          <a:picLocks noChangeAspect="1"/>
        </xdr:cNvPicPr>
      </xdr:nvPicPr>
      <xdr:blipFill>
        <a:blip xmlns:r="http://schemas.openxmlformats.org/officeDocument/2006/relationships" r:embed="rId1"/>
        <a:stretch>
          <a:fillRect/>
        </a:stretch>
      </xdr:blipFill>
      <xdr:spPr>
        <a:xfrm>
          <a:off x="95248" y="148318"/>
          <a:ext cx="2356866" cy="14437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79376</xdr:rowOff>
    </xdr:from>
    <xdr:to>
      <xdr:col>1</xdr:col>
      <xdr:colOff>1079500</xdr:colOff>
      <xdr:row>4</xdr:row>
      <xdr:rowOff>233395</xdr:rowOff>
    </xdr:to>
    <xdr:pic>
      <xdr:nvPicPr>
        <xdr:cNvPr id="2" name="Imagen 1">
          <a:extLst>
            <a:ext uri="{FF2B5EF4-FFF2-40B4-BE49-F238E27FC236}">
              <a16:creationId xmlns:a16="http://schemas.microsoft.com/office/drawing/2014/main" id="{94CEF875-9701-4016-8579-0EBBC7D835A4}"/>
            </a:ext>
          </a:extLst>
        </xdr:cNvPr>
        <xdr:cNvPicPr>
          <a:picLocks noChangeAspect="1"/>
        </xdr:cNvPicPr>
      </xdr:nvPicPr>
      <xdr:blipFill>
        <a:blip xmlns:r="http://schemas.openxmlformats.org/officeDocument/2006/relationships" r:embed="rId1"/>
        <a:stretch>
          <a:fillRect/>
        </a:stretch>
      </xdr:blipFill>
      <xdr:spPr>
        <a:xfrm>
          <a:off x="190500" y="79376"/>
          <a:ext cx="2540000" cy="17573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149678</xdr:colOff>
      <xdr:row>0</xdr:row>
      <xdr:rowOff>66676</xdr:rowOff>
    </xdr:from>
    <xdr:to>
      <xdr:col>1</xdr:col>
      <xdr:colOff>750794</xdr:colOff>
      <xdr:row>3</xdr:row>
      <xdr:rowOff>581171</xdr:rowOff>
    </xdr:to>
    <xdr:pic>
      <xdr:nvPicPr>
        <xdr:cNvPr id="2" name="Imagen 1">
          <a:extLst>
            <a:ext uri="{FF2B5EF4-FFF2-40B4-BE49-F238E27FC236}">
              <a16:creationId xmlns:a16="http://schemas.microsoft.com/office/drawing/2014/main" id="{61FC88DE-68DA-4046-8986-C8A6C203C294}"/>
            </a:ext>
          </a:extLst>
        </xdr:cNvPr>
        <xdr:cNvPicPr>
          <a:picLocks noChangeAspect="1"/>
        </xdr:cNvPicPr>
      </xdr:nvPicPr>
      <xdr:blipFill>
        <a:blip xmlns:r="http://schemas.openxmlformats.org/officeDocument/2006/relationships" r:embed="rId1"/>
        <a:stretch>
          <a:fillRect/>
        </a:stretch>
      </xdr:blipFill>
      <xdr:spPr>
        <a:xfrm>
          <a:off x="149678" y="66676"/>
          <a:ext cx="2752645" cy="16462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dhira Pamela Plasencio Aguasvivas" id="{1B1DA91E-4AF7-42D1-AC89-82520905E6D3}" userId="S::i.plasencio@caid.gob.do::0fbd6eae-2742-443c-b626-6b03204cd36d" providerId="AD"/>
  <person displayName="Antony Encarnacion Montero" id="{5AFC38D5-0ABB-4EAE-A644-1D7955BEA284}" userId="S::a.encarnacion@caid.gob.do::dce1be22-5471-4b50-bac6-d5ac9ebeff5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17" dT="2025-09-16T17:15:34.01" personId="{1B1DA91E-4AF7-42D1-AC89-82520905E6D3}" id="{62770DCB-35E2-46D5-9CF5-BFBE4BE9F5BB}">
    <text>Las informaciones en estas columnas están invertidas, favor revisar</text>
  </threadedComment>
  <threadedComment ref="P17" dT="2025-09-17T19:00:01.59" personId="{5AFC38D5-0ABB-4EAE-A644-1D7955BEA284}" id="{19803F4A-92EA-48D8-9730-3098A94398B4}" parentId="{62770DCB-35E2-46D5-9CF5-BFBE4BE9F5BB}">
    <text xml:space="preserve">Listo, ya se corrigió el error de las invertidas en algunos de los casos. </text>
  </threadedComment>
  <threadedComment ref="A20" dT="2025-09-16T17:20:52.20" personId="{1B1DA91E-4AF7-42D1-AC89-82520905E6D3}" id="{AA01E925-AFBA-44BF-B476-3BEA564A400A}">
    <text>Y las estrategias de nuestro PEI</text>
  </threadedComment>
  <threadedComment ref="D195" dT="2025-06-20T15:43:57.50" personId="{5AFC38D5-0ABB-4EAE-A644-1D7955BEA284}" id="{B7CB16A5-B16B-464A-96B9-E833D12D8BB2}">
    <text>Crear o completar ficha de indicador</text>
  </threadedComment>
  <threadedComment ref="D195" dT="2025-09-16T17:16:20.49" personId="{1B1DA91E-4AF7-42D1-AC89-82520905E6D3}" id="{097E6D4A-CDC9-4460-9A90-4F1C601241BF}" parentId="{B7CB16A5-B16B-464A-96B9-E833D12D8BB2}">
    <text>Si ya fue creada eliminar comentario</text>
  </threadedComment>
  <threadedComment ref="D198" dT="2025-06-20T15:44:04.53" personId="{5AFC38D5-0ABB-4EAE-A644-1D7955BEA284}" id="{C644E50C-36A7-4965-B387-922396819CCF}">
    <text>Crear o completar ficha de indicador</text>
  </threadedComment>
  <threadedComment ref="D198" dT="2025-09-16T17:16:06.58" personId="{1B1DA91E-4AF7-42D1-AC89-82520905E6D3}" id="{2A5B951A-E7D3-42B9-A4E0-E87B87BF97E8}" parentId="{C644E50C-36A7-4965-B387-922396819CCF}">
    <text>Si ya fue creada eliminar comentario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7917-B50A-4D7D-84B1-D77B8663628A}">
  <dimension ref="A1"/>
  <sheetViews>
    <sheetView topLeftCell="A13" zoomScaleNormal="100" workbookViewId="0">
      <selection activeCell="I25" sqref="I25"/>
    </sheetView>
  </sheetViews>
  <sheetFormatPr baseColWidth="10" defaultRowHeight="15" x14ac:dyDescent="0.25"/>
  <cols>
    <col min="1" max="1" width="14" customWidth="1"/>
    <col min="2" max="2" width="16.140625" customWidth="1"/>
    <col min="3" max="3" width="16" customWidth="1"/>
    <col min="4" max="4" width="13.5703125" customWidth="1"/>
    <col min="5" max="5" width="15" customWidth="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4449A-383F-4371-B512-4140A7B12B8C}">
  <dimension ref="A1"/>
  <sheetViews>
    <sheetView zoomScaleNormal="100" workbookViewId="0">
      <selection activeCell="J44" sqref="J44"/>
    </sheetView>
  </sheetViews>
  <sheetFormatPr baseColWidth="10" defaultRowHeight="15" x14ac:dyDescent="0.25"/>
  <sheetData/>
  <pageMargins left="0.7" right="0.7" top="0.75" bottom="0.75" header="0.3" footer="0.3"/>
  <pageSetup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41B8-F210-437D-A034-F5C73C527DE6}">
  <sheetPr>
    <pageSetUpPr fitToPage="1"/>
  </sheetPr>
  <dimension ref="A1:AK91"/>
  <sheetViews>
    <sheetView showGridLines="0" view="pageBreakPreview" topLeftCell="C70" zoomScale="70" zoomScaleNormal="80" zoomScaleSheetLayoutView="70" workbookViewId="0">
      <selection activeCell="F92" sqref="F92"/>
    </sheetView>
  </sheetViews>
  <sheetFormatPr baseColWidth="10" defaultColWidth="10.7109375" defaultRowHeight="15" x14ac:dyDescent="0.25"/>
  <cols>
    <col min="1" max="1" width="25.42578125" customWidth="1"/>
    <col min="2" max="2" width="28.28515625" customWidth="1"/>
    <col min="3" max="3" width="28.42578125" customWidth="1"/>
    <col min="4" max="4" width="38" customWidth="1"/>
    <col min="5" max="5" width="14.85546875" customWidth="1"/>
    <col min="6" max="6" width="15.5703125" customWidth="1"/>
    <col min="7" max="7" width="13.140625" customWidth="1"/>
    <col min="8" max="8" width="10" customWidth="1"/>
    <col min="9" max="9" width="10.42578125" customWidth="1"/>
    <col min="10" max="10" width="11.7109375" customWidth="1"/>
    <col min="11" max="11" width="17.28515625" style="2" customWidth="1"/>
    <col min="12" max="12" width="16.5703125" customWidth="1"/>
    <col min="14" max="14" width="39.140625" style="19" customWidth="1"/>
    <col min="15" max="15" width="29" style="5" customWidth="1"/>
    <col min="16" max="16" width="33.5703125" customWidth="1"/>
    <col min="17" max="17" width="33.85546875" style="20" customWidth="1"/>
    <col min="18" max="26" width="3.7109375" customWidth="1"/>
    <col min="27" max="27" width="6.140625" customWidth="1"/>
    <col min="28" max="29" width="5.5703125" customWidth="1"/>
  </cols>
  <sheetData>
    <row r="1" spans="1:37" ht="31.5" customHeight="1" x14ac:dyDescent="0.25">
      <c r="A1" s="255" t="s">
        <v>749</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row>
    <row r="2" spans="1:37" ht="38.25" customHeight="1" x14ac:dyDescent="0.25">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row>
    <row r="3" spans="1:37" x14ac:dyDescent="0.25">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row>
    <row r="4" spans="1:37" ht="33" customHeight="1" x14ac:dyDescent="0.25">
      <c r="A4" s="256"/>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row>
    <row r="5" spans="1:37" ht="30" customHeight="1" x14ac:dyDescent="0.35">
      <c r="A5" s="7"/>
      <c r="B5" s="7"/>
      <c r="C5" s="7"/>
      <c r="D5" s="7"/>
      <c r="E5" s="7"/>
      <c r="F5" s="7"/>
      <c r="G5" s="7"/>
      <c r="H5" s="7"/>
      <c r="I5" s="7"/>
      <c r="J5" s="7"/>
      <c r="K5" s="7"/>
      <c r="L5" s="7"/>
      <c r="M5" s="7"/>
      <c r="N5" s="17"/>
      <c r="O5" s="7"/>
      <c r="P5" s="7"/>
      <c r="Q5" s="17"/>
      <c r="R5" s="7"/>
      <c r="S5" s="7"/>
      <c r="T5" s="7"/>
      <c r="U5" s="7"/>
      <c r="V5" s="7"/>
      <c r="W5" s="7"/>
      <c r="X5" s="7"/>
      <c r="Y5" s="7"/>
      <c r="Z5" s="7"/>
      <c r="AA5" s="7"/>
      <c r="AB5" s="7"/>
      <c r="AC5" s="7"/>
    </row>
    <row r="6" spans="1:37" ht="21" x14ac:dyDescent="0.35">
      <c r="A6" s="82" t="s">
        <v>116</v>
      </c>
      <c r="B6" s="83"/>
      <c r="C6" s="84" t="s">
        <v>117</v>
      </c>
      <c r="D6" s="85"/>
      <c r="E6" s="86"/>
      <c r="F6" s="87"/>
      <c r="G6" s="88"/>
      <c r="H6" s="84"/>
      <c r="I6" s="84"/>
      <c r="J6" s="84"/>
      <c r="K6" s="84"/>
      <c r="L6" s="84"/>
      <c r="M6" s="84"/>
      <c r="N6" s="89"/>
      <c r="O6" s="84"/>
      <c r="P6" s="6"/>
      <c r="Q6" s="18"/>
      <c r="R6" s="6"/>
      <c r="S6" s="6"/>
      <c r="T6" s="6"/>
      <c r="U6" s="6"/>
      <c r="V6" s="6"/>
      <c r="W6" s="6"/>
      <c r="X6" s="6"/>
      <c r="Y6" s="8"/>
      <c r="Z6" s="8"/>
      <c r="AA6" s="8"/>
      <c r="AB6" s="8"/>
      <c r="AC6" s="8"/>
      <c r="AD6" s="8"/>
      <c r="AE6" s="8"/>
      <c r="AF6" s="8"/>
      <c r="AG6" s="9"/>
      <c r="AH6" s="9"/>
      <c r="AI6" s="9"/>
      <c r="AJ6" s="9"/>
      <c r="AK6" s="9"/>
    </row>
    <row r="7" spans="1:37" ht="21" x14ac:dyDescent="0.35">
      <c r="A7" s="84"/>
      <c r="B7" s="83"/>
      <c r="C7" s="84"/>
      <c r="D7" s="84"/>
      <c r="E7" s="86"/>
      <c r="F7" s="87"/>
      <c r="G7" s="88"/>
      <c r="H7" s="84"/>
      <c r="I7" s="84"/>
      <c r="J7" s="84"/>
      <c r="K7" s="84"/>
      <c r="L7" s="84"/>
      <c r="M7" s="84"/>
      <c r="N7" s="89"/>
      <c r="O7" s="84"/>
      <c r="P7" s="6"/>
      <c r="Q7" s="18"/>
      <c r="R7" s="6"/>
      <c r="S7" s="6"/>
      <c r="T7" s="6"/>
      <c r="U7" s="6"/>
      <c r="V7" s="6"/>
      <c r="W7" s="6"/>
      <c r="X7" s="6"/>
      <c r="Y7" s="8"/>
      <c r="Z7" s="8"/>
      <c r="AA7" s="8"/>
      <c r="AB7" s="8"/>
      <c r="AC7" s="8"/>
      <c r="AD7" s="8"/>
      <c r="AE7" s="8"/>
      <c r="AF7" s="8"/>
      <c r="AG7" s="9"/>
      <c r="AH7" s="9"/>
      <c r="AI7" s="9"/>
      <c r="AJ7" s="9"/>
      <c r="AK7" s="9"/>
    </row>
    <row r="8" spans="1:37" ht="21" x14ac:dyDescent="0.35">
      <c r="A8" s="82" t="s">
        <v>118</v>
      </c>
      <c r="B8" s="83"/>
      <c r="C8" s="90" t="s">
        <v>119</v>
      </c>
      <c r="D8" s="85"/>
      <c r="E8" s="86"/>
      <c r="F8" s="87"/>
      <c r="G8" s="88"/>
      <c r="H8" s="84"/>
      <c r="I8" s="84"/>
      <c r="J8" s="84"/>
      <c r="K8" s="84"/>
      <c r="L8" s="84"/>
      <c r="M8" s="84"/>
      <c r="N8" s="89"/>
      <c r="O8" s="84"/>
      <c r="P8" s="6"/>
      <c r="Q8" s="18"/>
      <c r="R8" s="6"/>
      <c r="S8" s="6"/>
      <c r="T8" s="6"/>
      <c r="U8" s="6"/>
      <c r="V8" s="6"/>
      <c r="W8" s="6"/>
      <c r="X8" s="6"/>
      <c r="Y8" s="8"/>
      <c r="Z8" s="8"/>
      <c r="AA8" s="8"/>
      <c r="AB8" s="8"/>
      <c r="AC8" s="8"/>
      <c r="AD8" s="8"/>
      <c r="AE8" s="8"/>
      <c r="AF8" s="8"/>
      <c r="AG8" s="9"/>
      <c r="AH8" s="9"/>
      <c r="AI8" s="9"/>
      <c r="AJ8" s="9"/>
      <c r="AK8" s="9"/>
    </row>
    <row r="9" spans="1:37" ht="21" x14ac:dyDescent="0.35">
      <c r="A9" s="84"/>
      <c r="B9" s="83"/>
      <c r="C9" s="84"/>
      <c r="D9" s="84"/>
      <c r="E9" s="86"/>
      <c r="F9" s="87"/>
      <c r="G9" s="88"/>
      <c r="H9" s="84"/>
      <c r="I9" s="84"/>
      <c r="J9" s="84"/>
      <c r="K9" s="84"/>
      <c r="L9" s="84"/>
      <c r="M9" s="84"/>
      <c r="N9" s="89"/>
      <c r="O9" s="84"/>
      <c r="P9" s="6"/>
      <c r="Q9" s="18"/>
      <c r="R9" s="6"/>
      <c r="S9" s="6"/>
      <c r="T9" s="6"/>
      <c r="U9" s="6"/>
      <c r="V9" s="6"/>
      <c r="W9" s="6"/>
      <c r="X9" s="6"/>
      <c r="Y9" s="8"/>
      <c r="Z9" s="8"/>
      <c r="AA9" s="8"/>
      <c r="AB9" s="8"/>
      <c r="AC9" s="8"/>
      <c r="AD9" s="8"/>
      <c r="AE9" s="8"/>
      <c r="AF9" s="8"/>
      <c r="AG9" s="9"/>
      <c r="AH9" s="9"/>
      <c r="AI9" s="9"/>
      <c r="AJ9" s="9"/>
      <c r="AK9" s="9"/>
    </row>
    <row r="10" spans="1:37" ht="21" x14ac:dyDescent="0.35">
      <c r="A10" s="82" t="s">
        <v>193</v>
      </c>
      <c r="B10" s="83">
        <v>1</v>
      </c>
      <c r="C10" s="84" t="s">
        <v>681</v>
      </c>
      <c r="D10" s="85"/>
      <c r="E10" s="86"/>
      <c r="F10" s="87"/>
      <c r="G10" s="88"/>
      <c r="H10" s="84"/>
      <c r="I10" s="84"/>
      <c r="J10" s="84"/>
      <c r="K10" s="84"/>
      <c r="L10" s="84"/>
      <c r="M10" s="84"/>
      <c r="N10" s="89"/>
      <c r="O10" s="84"/>
      <c r="P10" s="6"/>
      <c r="Q10" s="18"/>
      <c r="R10" s="6"/>
      <c r="S10" s="6"/>
      <c r="T10" s="6"/>
      <c r="U10" s="6"/>
      <c r="V10" s="6"/>
      <c r="W10" s="6"/>
      <c r="X10" s="6"/>
      <c r="Y10" s="8"/>
      <c r="Z10" s="8"/>
      <c r="AA10" s="10"/>
      <c r="AB10" s="10"/>
      <c r="AC10" s="10"/>
      <c r="AD10" s="8"/>
      <c r="AE10" s="8"/>
      <c r="AF10" s="8"/>
      <c r="AG10" s="9"/>
      <c r="AH10" s="9"/>
      <c r="AI10" s="9"/>
      <c r="AJ10" s="9"/>
      <c r="AK10" s="9"/>
    </row>
    <row r="11" spans="1:37" ht="21" x14ac:dyDescent="0.35">
      <c r="A11" s="84"/>
      <c r="B11" s="83"/>
      <c r="C11" s="84"/>
      <c r="D11" s="84"/>
      <c r="E11" s="86"/>
      <c r="F11" s="87"/>
      <c r="G11" s="88"/>
      <c r="H11" s="84"/>
      <c r="I11" s="84"/>
      <c r="J11" s="84"/>
      <c r="K11" s="84"/>
      <c r="L11" s="84"/>
      <c r="M11" s="84"/>
      <c r="N11" s="89"/>
      <c r="O11" s="84"/>
      <c r="P11" s="6"/>
      <c r="Q11" s="18"/>
      <c r="R11" s="6"/>
      <c r="S11" s="6"/>
      <c r="T11" s="6"/>
      <c r="U11" s="6"/>
      <c r="V11" s="6"/>
      <c r="W11" s="6"/>
      <c r="X11" s="6"/>
      <c r="Y11" s="8"/>
      <c r="Z11" s="8"/>
      <c r="AA11" s="11"/>
      <c r="AB11" s="11"/>
      <c r="AC11" s="11"/>
      <c r="AD11" s="8"/>
      <c r="AE11" s="8"/>
      <c r="AF11" s="8"/>
      <c r="AG11" s="9"/>
      <c r="AH11" s="9"/>
      <c r="AI11" s="9"/>
      <c r="AJ11" s="9"/>
      <c r="AK11" s="9"/>
    </row>
    <row r="12" spans="1:37" ht="21" x14ac:dyDescent="0.35">
      <c r="A12" s="82" t="s">
        <v>120</v>
      </c>
      <c r="B12" s="83">
        <v>1</v>
      </c>
      <c r="C12" s="84" t="s">
        <v>682</v>
      </c>
      <c r="D12" s="85"/>
      <c r="E12" s="86"/>
      <c r="F12" s="87"/>
      <c r="G12" s="88"/>
      <c r="H12" s="84"/>
      <c r="I12" s="84"/>
      <c r="J12" s="84"/>
      <c r="K12" s="84"/>
      <c r="L12" s="84"/>
      <c r="M12" s="84"/>
      <c r="N12" s="89"/>
      <c r="O12" s="84"/>
      <c r="P12" s="6"/>
      <c r="Q12" s="18"/>
      <c r="R12" s="6"/>
      <c r="S12" s="6"/>
      <c r="T12" s="6"/>
      <c r="U12" s="6"/>
      <c r="V12" s="6"/>
      <c r="W12" s="6"/>
      <c r="X12" s="6"/>
      <c r="Y12" s="8"/>
      <c r="Z12" s="8"/>
      <c r="AA12" s="11"/>
      <c r="AB12" s="11"/>
      <c r="AC12" s="11"/>
      <c r="AD12" s="8"/>
      <c r="AE12" s="8"/>
      <c r="AF12" s="8"/>
      <c r="AG12" s="9"/>
      <c r="AH12" s="9"/>
      <c r="AI12" s="9"/>
      <c r="AJ12" s="9"/>
      <c r="AK12" s="9"/>
    </row>
    <row r="13" spans="1:37" ht="21" x14ac:dyDescent="0.35">
      <c r="A13" s="82"/>
      <c r="B13" s="83"/>
      <c r="C13" s="83"/>
      <c r="D13" s="84"/>
      <c r="E13" s="86"/>
      <c r="F13" s="87"/>
      <c r="G13" s="88"/>
      <c r="H13" s="84"/>
      <c r="I13" s="84"/>
      <c r="J13" s="84"/>
      <c r="K13" s="84"/>
      <c r="L13" s="84"/>
      <c r="M13" s="84"/>
      <c r="N13" s="89"/>
      <c r="O13" s="84"/>
      <c r="P13" s="6"/>
      <c r="Q13" s="18"/>
      <c r="R13" s="6"/>
      <c r="S13" s="6"/>
      <c r="T13" s="6"/>
      <c r="U13" s="6"/>
      <c r="V13" s="6"/>
      <c r="W13" s="6"/>
      <c r="X13" s="6"/>
      <c r="Y13" s="8"/>
      <c r="Z13" s="10"/>
      <c r="AA13" s="10"/>
      <c r="AB13" s="10"/>
      <c r="AC13" s="10"/>
      <c r="AD13" s="8"/>
      <c r="AE13" s="8"/>
      <c r="AF13" s="8"/>
      <c r="AG13" s="9"/>
      <c r="AH13" s="9"/>
      <c r="AI13" s="9"/>
      <c r="AJ13" s="9"/>
      <c r="AK13" s="9"/>
    </row>
    <row r="14" spans="1:37" ht="21" x14ac:dyDescent="0.35">
      <c r="A14" s="82" t="s">
        <v>121</v>
      </c>
      <c r="B14" s="83"/>
      <c r="C14" s="84" t="s">
        <v>688</v>
      </c>
      <c r="D14" s="85"/>
      <c r="E14" s="86"/>
      <c r="F14" s="87"/>
      <c r="G14" s="88"/>
      <c r="H14" s="84"/>
      <c r="I14" s="84"/>
      <c r="J14" s="84"/>
      <c r="K14" s="84"/>
      <c r="L14" s="84"/>
      <c r="M14" s="84"/>
      <c r="N14" s="89"/>
      <c r="O14" s="84"/>
      <c r="P14" s="6"/>
      <c r="Q14" s="18"/>
      <c r="R14" s="6"/>
      <c r="S14" s="6"/>
      <c r="T14" s="6"/>
      <c r="U14" s="6"/>
      <c r="V14" s="6"/>
      <c r="W14" s="6"/>
      <c r="X14" s="6"/>
      <c r="Y14" s="8"/>
      <c r="Z14" s="11"/>
      <c r="AA14" s="11"/>
      <c r="AB14" s="11"/>
      <c r="AC14" s="11"/>
      <c r="AD14" s="8"/>
      <c r="AE14" s="8"/>
      <c r="AF14" s="8"/>
      <c r="AG14" s="9"/>
      <c r="AH14" s="9"/>
      <c r="AI14" s="9"/>
      <c r="AJ14" s="9"/>
      <c r="AK14" s="9"/>
    </row>
    <row r="15" spans="1:37" x14ac:dyDescent="0.25">
      <c r="A15" s="16"/>
      <c r="B15" s="14"/>
      <c r="C15" s="6"/>
      <c r="D15" s="6"/>
      <c r="E15" s="15"/>
      <c r="F15" s="12"/>
      <c r="G15" s="13"/>
      <c r="H15" s="6"/>
      <c r="I15" s="6"/>
      <c r="J15" s="6"/>
      <c r="K15" s="6"/>
      <c r="L15" s="6"/>
      <c r="M15" s="6"/>
      <c r="N15" s="18"/>
      <c r="O15" s="6"/>
      <c r="P15" s="6"/>
      <c r="Q15" s="18"/>
      <c r="R15" s="6"/>
      <c r="S15" s="6"/>
      <c r="T15" s="6"/>
      <c r="U15" s="6"/>
      <c r="V15" s="6"/>
      <c r="W15" s="6"/>
      <c r="X15" s="6"/>
      <c r="Y15" s="8"/>
      <c r="Z15" s="11"/>
      <c r="AA15" s="11"/>
      <c r="AB15" s="11"/>
      <c r="AC15" s="11"/>
      <c r="AD15" s="8"/>
      <c r="AE15" s="8"/>
      <c r="AF15" s="8"/>
      <c r="AG15" s="9"/>
      <c r="AH15" s="9"/>
      <c r="AI15" s="9"/>
      <c r="AJ15" s="9"/>
      <c r="AK15" s="9"/>
    </row>
    <row r="16" spans="1:37" ht="19.5" thickBot="1" x14ac:dyDescent="0.3">
      <c r="A16" s="257"/>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row>
    <row r="17" spans="1:29" ht="27" customHeight="1" x14ac:dyDescent="0.25">
      <c r="A17" s="261" t="s">
        <v>26</v>
      </c>
      <c r="B17" s="264" t="s">
        <v>27</v>
      </c>
      <c r="C17" s="264" t="s">
        <v>112</v>
      </c>
      <c r="D17" s="264" t="s">
        <v>111</v>
      </c>
      <c r="E17" s="264" t="s">
        <v>659</v>
      </c>
      <c r="F17" s="264" t="s">
        <v>29</v>
      </c>
      <c r="G17" s="283" t="s">
        <v>660</v>
      </c>
      <c r="H17" s="284"/>
      <c r="I17" s="284"/>
      <c r="J17" s="285"/>
      <c r="K17" s="264" t="s">
        <v>31</v>
      </c>
      <c r="L17" s="264" t="s">
        <v>32</v>
      </c>
      <c r="M17" s="264" t="s">
        <v>25</v>
      </c>
      <c r="N17" s="264" t="s">
        <v>33</v>
      </c>
      <c r="O17" s="286" t="s">
        <v>34</v>
      </c>
      <c r="P17" s="264" t="s">
        <v>35</v>
      </c>
      <c r="Q17" s="264" t="s">
        <v>87</v>
      </c>
      <c r="R17" s="279" t="s">
        <v>36</v>
      </c>
      <c r="S17" s="280"/>
      <c r="T17" s="280"/>
      <c r="U17" s="280"/>
      <c r="V17" s="280"/>
      <c r="W17" s="280"/>
      <c r="X17" s="280"/>
      <c r="Y17" s="280"/>
      <c r="Z17" s="280"/>
      <c r="AA17" s="280"/>
      <c r="AB17" s="280"/>
      <c r="AC17" s="281"/>
    </row>
    <row r="18" spans="1:29" ht="25.5" customHeight="1" x14ac:dyDescent="0.25">
      <c r="A18" s="262"/>
      <c r="B18" s="265"/>
      <c r="C18" s="265"/>
      <c r="D18" s="265"/>
      <c r="E18" s="265"/>
      <c r="F18" s="265"/>
      <c r="G18" s="265" t="s">
        <v>37</v>
      </c>
      <c r="H18" s="265" t="s">
        <v>38</v>
      </c>
      <c r="I18" s="265" t="s">
        <v>39</v>
      </c>
      <c r="J18" s="265" t="s">
        <v>40</v>
      </c>
      <c r="K18" s="265"/>
      <c r="L18" s="265"/>
      <c r="M18" s="265"/>
      <c r="N18" s="265"/>
      <c r="O18" s="287"/>
      <c r="P18" s="265"/>
      <c r="Q18" s="265"/>
      <c r="R18" s="276" t="s">
        <v>37</v>
      </c>
      <c r="S18" s="277"/>
      <c r="T18" s="282"/>
      <c r="U18" s="276" t="s">
        <v>38</v>
      </c>
      <c r="V18" s="277"/>
      <c r="W18" s="282"/>
      <c r="X18" s="276" t="s">
        <v>39</v>
      </c>
      <c r="Y18" s="277"/>
      <c r="Z18" s="282"/>
      <c r="AA18" s="276" t="s">
        <v>40</v>
      </c>
      <c r="AB18" s="277"/>
      <c r="AC18" s="278"/>
    </row>
    <row r="19" spans="1:29" ht="36.75" customHeight="1" thickBot="1" x14ac:dyDescent="0.3">
      <c r="A19" s="263"/>
      <c r="B19" s="266"/>
      <c r="C19" s="266"/>
      <c r="D19" s="266"/>
      <c r="E19" s="266"/>
      <c r="F19" s="266"/>
      <c r="G19" s="266"/>
      <c r="H19" s="266"/>
      <c r="I19" s="266"/>
      <c r="J19" s="266"/>
      <c r="K19" s="266"/>
      <c r="L19" s="266"/>
      <c r="M19" s="266"/>
      <c r="N19" s="266"/>
      <c r="O19" s="288"/>
      <c r="P19" s="266"/>
      <c r="Q19" s="266"/>
      <c r="R19" s="21">
        <v>1</v>
      </c>
      <c r="S19" s="21">
        <v>2</v>
      </c>
      <c r="T19" s="21">
        <v>3</v>
      </c>
      <c r="U19" s="21">
        <v>4</v>
      </c>
      <c r="V19" s="21">
        <v>5</v>
      </c>
      <c r="W19" s="21">
        <v>6</v>
      </c>
      <c r="X19" s="21">
        <v>7</v>
      </c>
      <c r="Y19" s="21">
        <v>8</v>
      </c>
      <c r="Z19" s="21">
        <v>9</v>
      </c>
      <c r="AA19" s="21">
        <v>10</v>
      </c>
      <c r="AB19" s="21">
        <v>11</v>
      </c>
      <c r="AC19" s="22">
        <v>12</v>
      </c>
    </row>
    <row r="20" spans="1:29" ht="69.75" customHeight="1" x14ac:dyDescent="0.25">
      <c r="A20" s="267" t="s">
        <v>685</v>
      </c>
      <c r="B20" s="273" t="s">
        <v>122</v>
      </c>
      <c r="C20" s="258" t="s">
        <v>124</v>
      </c>
      <c r="D20" s="233" t="s">
        <v>743</v>
      </c>
      <c r="E20" s="248">
        <v>0.93</v>
      </c>
      <c r="F20" s="248">
        <v>1</v>
      </c>
      <c r="G20" s="248">
        <v>1</v>
      </c>
      <c r="H20" s="248">
        <v>1</v>
      </c>
      <c r="I20" s="248">
        <v>1</v>
      </c>
      <c r="J20" s="248">
        <v>1</v>
      </c>
      <c r="K20" s="259" t="s">
        <v>746</v>
      </c>
      <c r="L20" s="273" t="s">
        <v>0</v>
      </c>
      <c r="M20" s="24">
        <v>1</v>
      </c>
      <c r="N20" s="25" t="s">
        <v>1</v>
      </c>
      <c r="O20" s="26">
        <v>35599466.25</v>
      </c>
      <c r="P20" s="27" t="s">
        <v>2</v>
      </c>
      <c r="Q20" s="25" t="s">
        <v>3</v>
      </c>
      <c r="R20" s="28"/>
      <c r="S20" s="28"/>
      <c r="T20" s="28"/>
      <c r="U20" s="28"/>
      <c r="V20" s="28"/>
      <c r="W20" s="28"/>
      <c r="X20" s="28"/>
      <c r="Y20" s="28"/>
      <c r="Z20" s="28"/>
      <c r="AA20" s="28"/>
      <c r="AB20" s="28"/>
      <c r="AC20" s="29"/>
    </row>
    <row r="21" spans="1:29" ht="58.5" customHeight="1" x14ac:dyDescent="0.25">
      <c r="A21" s="268"/>
      <c r="B21" s="271"/>
      <c r="C21" s="243"/>
      <c r="D21" s="243"/>
      <c r="E21" s="249"/>
      <c r="F21" s="249"/>
      <c r="G21" s="249"/>
      <c r="H21" s="249"/>
      <c r="I21" s="249"/>
      <c r="J21" s="249"/>
      <c r="K21" s="232"/>
      <c r="L21" s="271"/>
      <c r="M21" s="33">
        <v>2</v>
      </c>
      <c r="N21" s="34" t="s">
        <v>4</v>
      </c>
      <c r="O21" s="35">
        <v>0</v>
      </c>
      <c r="P21" s="36" t="s">
        <v>2</v>
      </c>
      <c r="Q21" s="34" t="s">
        <v>125</v>
      </c>
      <c r="R21" s="37"/>
      <c r="S21" s="37"/>
      <c r="T21" s="37"/>
      <c r="U21" s="37"/>
      <c r="V21" s="37"/>
      <c r="W21" s="37"/>
      <c r="X21" s="37"/>
      <c r="Y21" s="37"/>
      <c r="Z21" s="37"/>
      <c r="AA21" s="37"/>
      <c r="AB21" s="37"/>
      <c r="AC21" s="38"/>
    </row>
    <row r="22" spans="1:29" ht="71.25" customHeight="1" x14ac:dyDescent="0.25">
      <c r="A22" s="268"/>
      <c r="B22" s="271"/>
      <c r="C22" s="244"/>
      <c r="D22" s="244"/>
      <c r="E22" s="250"/>
      <c r="F22" s="250"/>
      <c r="G22" s="250"/>
      <c r="H22" s="250"/>
      <c r="I22" s="250"/>
      <c r="J22" s="250"/>
      <c r="K22" s="232"/>
      <c r="L22" s="271"/>
      <c r="M22" s="33">
        <v>3</v>
      </c>
      <c r="N22" s="34" t="s">
        <v>5</v>
      </c>
      <c r="O22" s="35">
        <v>0</v>
      </c>
      <c r="P22" s="36" t="s">
        <v>2</v>
      </c>
      <c r="Q22" s="34" t="s">
        <v>6</v>
      </c>
      <c r="R22" s="37"/>
      <c r="S22" s="37"/>
      <c r="T22" s="37"/>
      <c r="U22" s="37"/>
      <c r="V22" s="37"/>
      <c r="W22" s="37"/>
      <c r="X22" s="37"/>
      <c r="Y22" s="37"/>
      <c r="Z22" s="37"/>
      <c r="AA22" s="37"/>
      <c r="AB22" s="37"/>
      <c r="AC22" s="38"/>
    </row>
    <row r="23" spans="1:29" ht="27.75" customHeight="1" x14ac:dyDescent="0.25">
      <c r="A23" s="268"/>
      <c r="B23" s="271"/>
      <c r="C23" s="260" t="s">
        <v>126</v>
      </c>
      <c r="D23" s="245" t="s">
        <v>123</v>
      </c>
      <c r="E23" s="245">
        <v>0.88</v>
      </c>
      <c r="F23" s="245">
        <v>1</v>
      </c>
      <c r="G23" s="245">
        <v>1</v>
      </c>
      <c r="H23" s="245">
        <v>1</v>
      </c>
      <c r="I23" s="245">
        <v>1</v>
      </c>
      <c r="J23" s="245">
        <v>1</v>
      </c>
      <c r="K23" s="238" t="s">
        <v>127</v>
      </c>
      <c r="L23" s="271"/>
      <c r="M23" s="33">
        <v>1</v>
      </c>
      <c r="N23" s="34" t="s">
        <v>7</v>
      </c>
      <c r="O23" s="35"/>
      <c r="P23" s="36" t="s">
        <v>8</v>
      </c>
      <c r="Q23" s="240" t="s">
        <v>9</v>
      </c>
      <c r="R23" s="37"/>
      <c r="S23" s="37"/>
      <c r="T23" s="37"/>
      <c r="U23" s="37"/>
      <c r="V23" s="37"/>
      <c r="W23" s="37"/>
      <c r="X23" s="37"/>
      <c r="Y23" s="37"/>
      <c r="Z23" s="37"/>
      <c r="AA23" s="37"/>
      <c r="AB23" s="37"/>
      <c r="AC23" s="38"/>
    </row>
    <row r="24" spans="1:29" ht="29.25" customHeight="1" x14ac:dyDescent="0.25">
      <c r="A24" s="268"/>
      <c r="B24" s="271"/>
      <c r="C24" s="260"/>
      <c r="D24" s="246"/>
      <c r="E24" s="246"/>
      <c r="F24" s="246"/>
      <c r="G24" s="246"/>
      <c r="H24" s="246"/>
      <c r="I24" s="246"/>
      <c r="J24" s="246"/>
      <c r="K24" s="238"/>
      <c r="L24" s="271"/>
      <c r="M24" s="33">
        <v>2</v>
      </c>
      <c r="N24" s="34" t="s">
        <v>10</v>
      </c>
      <c r="O24" s="35">
        <v>0</v>
      </c>
      <c r="P24" s="36" t="s">
        <v>8</v>
      </c>
      <c r="Q24" s="240"/>
      <c r="R24" s="37"/>
      <c r="S24" s="37"/>
      <c r="T24" s="37"/>
      <c r="U24" s="37"/>
      <c r="V24" s="37"/>
      <c r="W24" s="37"/>
      <c r="X24" s="37"/>
      <c r="Y24" s="37"/>
      <c r="Z24" s="37"/>
      <c r="AA24" s="37"/>
      <c r="AB24" s="37"/>
      <c r="AC24" s="38"/>
    </row>
    <row r="25" spans="1:29" ht="62.25" customHeight="1" x14ac:dyDescent="0.25">
      <c r="A25" s="268"/>
      <c r="B25" s="271"/>
      <c r="C25" s="260"/>
      <c r="D25" s="246"/>
      <c r="E25" s="246"/>
      <c r="F25" s="246"/>
      <c r="G25" s="246"/>
      <c r="H25" s="246"/>
      <c r="I25" s="246"/>
      <c r="J25" s="246"/>
      <c r="K25" s="238"/>
      <c r="L25" s="271"/>
      <c r="M25" s="33">
        <v>3</v>
      </c>
      <c r="N25" s="34" t="s">
        <v>11</v>
      </c>
      <c r="O25" s="35">
        <v>4500000</v>
      </c>
      <c r="P25" s="36" t="s">
        <v>8</v>
      </c>
      <c r="Q25" s="34" t="s">
        <v>128</v>
      </c>
      <c r="R25" s="37"/>
      <c r="S25" s="37"/>
      <c r="T25" s="37"/>
      <c r="U25" s="37"/>
      <c r="V25" s="37"/>
      <c r="W25" s="37"/>
      <c r="X25" s="37"/>
      <c r="Y25" s="37"/>
      <c r="Z25" s="37"/>
      <c r="AA25" s="37"/>
      <c r="AB25" s="37"/>
      <c r="AC25" s="38"/>
    </row>
    <row r="26" spans="1:29" ht="56.25" x14ac:dyDescent="0.25">
      <c r="A26" s="268"/>
      <c r="B26" s="271"/>
      <c r="C26" s="260"/>
      <c r="D26" s="246"/>
      <c r="E26" s="246"/>
      <c r="F26" s="246"/>
      <c r="G26" s="246"/>
      <c r="H26" s="246"/>
      <c r="I26" s="246"/>
      <c r="J26" s="246"/>
      <c r="K26" s="238"/>
      <c r="L26" s="271"/>
      <c r="M26" s="33">
        <v>4</v>
      </c>
      <c r="N26" s="34" t="s">
        <v>12</v>
      </c>
      <c r="O26" s="35">
        <v>0</v>
      </c>
      <c r="P26" s="36" t="s">
        <v>8</v>
      </c>
      <c r="Q26" s="34" t="s">
        <v>129</v>
      </c>
      <c r="R26" s="37"/>
      <c r="S26" s="37"/>
      <c r="T26" s="37"/>
      <c r="U26" s="37"/>
      <c r="V26" s="37"/>
      <c r="W26" s="37"/>
      <c r="X26" s="37"/>
      <c r="Y26" s="37"/>
      <c r="Z26" s="37"/>
      <c r="AA26" s="37"/>
      <c r="AB26" s="37"/>
      <c r="AC26" s="38"/>
    </row>
    <row r="27" spans="1:29" ht="37.5" customHeight="1" x14ac:dyDescent="0.25">
      <c r="A27" s="268"/>
      <c r="B27" s="271"/>
      <c r="C27" s="260"/>
      <c r="D27" s="247"/>
      <c r="E27" s="247"/>
      <c r="F27" s="247"/>
      <c r="G27" s="247"/>
      <c r="H27" s="247"/>
      <c r="I27" s="247"/>
      <c r="J27" s="247"/>
      <c r="K27" s="238"/>
      <c r="L27" s="271"/>
      <c r="M27" s="33">
        <v>5</v>
      </c>
      <c r="N27" s="34" t="s">
        <v>13</v>
      </c>
      <c r="O27" s="35"/>
      <c r="P27" s="32" t="s">
        <v>14</v>
      </c>
      <c r="Q27" s="34" t="s">
        <v>15</v>
      </c>
      <c r="R27" s="37"/>
      <c r="S27" s="37"/>
      <c r="T27" s="37"/>
      <c r="U27" s="37"/>
      <c r="V27" s="37"/>
      <c r="W27" s="37"/>
      <c r="X27" s="37"/>
      <c r="Y27" s="37"/>
      <c r="Z27" s="37"/>
      <c r="AA27" s="37"/>
      <c r="AB27" s="37"/>
      <c r="AC27" s="38"/>
    </row>
    <row r="28" spans="1:29" ht="42.75" customHeight="1" x14ac:dyDescent="0.25">
      <c r="A28" s="268"/>
      <c r="B28" s="271"/>
      <c r="C28" s="233" t="s">
        <v>130</v>
      </c>
      <c r="D28" s="233" t="s">
        <v>131</v>
      </c>
      <c r="E28" s="245">
        <v>1</v>
      </c>
      <c r="F28" s="245">
        <v>1</v>
      </c>
      <c r="G28" s="245">
        <v>1</v>
      </c>
      <c r="H28" s="245">
        <v>1</v>
      </c>
      <c r="I28" s="245">
        <v>1</v>
      </c>
      <c r="J28" s="245">
        <v>1</v>
      </c>
      <c r="K28" s="233" t="s">
        <v>127</v>
      </c>
      <c r="L28" s="271"/>
      <c r="M28" s="32">
        <v>1</v>
      </c>
      <c r="N28" s="41" t="s">
        <v>132</v>
      </c>
      <c r="O28" s="35">
        <v>0</v>
      </c>
      <c r="P28" s="32" t="s">
        <v>133</v>
      </c>
      <c r="Q28" s="34" t="s">
        <v>15</v>
      </c>
      <c r="R28" s="37"/>
      <c r="S28" s="37"/>
      <c r="T28" s="37"/>
      <c r="U28" s="37"/>
      <c r="V28" s="37"/>
      <c r="W28" s="37"/>
      <c r="X28" s="37"/>
      <c r="Y28" s="37"/>
      <c r="Z28" s="37"/>
      <c r="AA28" s="37"/>
      <c r="AB28" s="37"/>
      <c r="AC28" s="38"/>
    </row>
    <row r="29" spans="1:29" ht="56.25" x14ac:dyDescent="0.25">
      <c r="A29" s="268"/>
      <c r="B29" s="271"/>
      <c r="C29" s="243"/>
      <c r="D29" s="243"/>
      <c r="E29" s="246"/>
      <c r="F29" s="246"/>
      <c r="G29" s="246"/>
      <c r="H29" s="246"/>
      <c r="I29" s="246"/>
      <c r="J29" s="246"/>
      <c r="K29" s="243"/>
      <c r="L29" s="271"/>
      <c r="M29" s="32">
        <v>2</v>
      </c>
      <c r="N29" s="41" t="s">
        <v>134</v>
      </c>
      <c r="O29" s="35">
        <v>9000000</v>
      </c>
      <c r="P29" s="32" t="s">
        <v>133</v>
      </c>
      <c r="Q29" s="41" t="s">
        <v>135</v>
      </c>
      <c r="R29" s="37"/>
      <c r="S29" s="37"/>
      <c r="T29" s="37"/>
      <c r="U29" s="37"/>
      <c r="V29" s="37"/>
      <c r="W29" s="37"/>
      <c r="X29" s="37"/>
      <c r="Y29" s="37"/>
      <c r="Z29" s="37"/>
      <c r="AA29" s="37"/>
      <c r="AB29" s="37"/>
      <c r="AC29" s="38"/>
    </row>
    <row r="30" spans="1:29" ht="56.25" x14ac:dyDescent="0.25">
      <c r="A30" s="268"/>
      <c r="B30" s="271"/>
      <c r="C30" s="243"/>
      <c r="D30" s="244"/>
      <c r="E30" s="247"/>
      <c r="F30" s="247"/>
      <c r="G30" s="247"/>
      <c r="H30" s="247"/>
      <c r="I30" s="247"/>
      <c r="J30" s="247"/>
      <c r="K30" s="243"/>
      <c r="L30" s="271"/>
      <c r="M30" s="32">
        <v>3</v>
      </c>
      <c r="N30" s="41" t="s">
        <v>16</v>
      </c>
      <c r="O30" s="35">
        <v>0</v>
      </c>
      <c r="P30" s="32" t="s">
        <v>136</v>
      </c>
      <c r="Q30" s="41" t="s">
        <v>17</v>
      </c>
      <c r="R30" s="37"/>
      <c r="S30" s="37"/>
      <c r="T30" s="37"/>
      <c r="U30" s="37"/>
      <c r="V30" s="37"/>
      <c r="W30" s="37"/>
      <c r="X30" s="37"/>
      <c r="Y30" s="37"/>
      <c r="Z30" s="37"/>
      <c r="AA30" s="37"/>
      <c r="AB30" s="37"/>
      <c r="AC30" s="38"/>
    </row>
    <row r="31" spans="1:29" ht="56.25" x14ac:dyDescent="0.25">
      <c r="A31" s="268"/>
      <c r="B31" s="271"/>
      <c r="C31" s="243"/>
      <c r="D31" s="233" t="s">
        <v>137</v>
      </c>
      <c r="E31" s="245">
        <v>0.89</v>
      </c>
      <c r="F31" s="245">
        <v>1</v>
      </c>
      <c r="G31" s="245">
        <v>1</v>
      </c>
      <c r="H31" s="245">
        <v>1</v>
      </c>
      <c r="I31" s="245">
        <v>1</v>
      </c>
      <c r="J31" s="245">
        <v>1</v>
      </c>
      <c r="K31" s="243"/>
      <c r="L31" s="271"/>
      <c r="M31" s="32">
        <v>4</v>
      </c>
      <c r="N31" s="41" t="s">
        <v>18</v>
      </c>
      <c r="O31" s="35">
        <v>0</v>
      </c>
      <c r="P31" s="32" t="s">
        <v>138</v>
      </c>
      <c r="Q31" s="41" t="s">
        <v>19</v>
      </c>
      <c r="R31" s="37"/>
      <c r="S31" s="37"/>
      <c r="T31" s="37"/>
      <c r="U31" s="37"/>
      <c r="V31" s="37"/>
      <c r="W31" s="37"/>
      <c r="X31" s="37"/>
      <c r="Y31" s="37"/>
      <c r="Z31" s="37"/>
      <c r="AA31" s="37"/>
      <c r="AB31" s="37"/>
      <c r="AC31" s="38"/>
    </row>
    <row r="32" spans="1:29" ht="39" customHeight="1" x14ac:dyDescent="0.25">
      <c r="A32" s="268"/>
      <c r="B32" s="271"/>
      <c r="C32" s="243"/>
      <c r="D32" s="243"/>
      <c r="E32" s="246"/>
      <c r="F32" s="246"/>
      <c r="G32" s="246"/>
      <c r="H32" s="246"/>
      <c r="I32" s="246"/>
      <c r="J32" s="246"/>
      <c r="K32" s="243"/>
      <c r="L32" s="271"/>
      <c r="M32" s="32">
        <v>5</v>
      </c>
      <c r="N32" s="41" t="s">
        <v>139</v>
      </c>
      <c r="O32" s="35">
        <v>0</v>
      </c>
      <c r="P32" s="32" t="s">
        <v>140</v>
      </c>
      <c r="Q32" s="41" t="s">
        <v>141</v>
      </c>
      <c r="R32" s="37"/>
      <c r="S32" s="37"/>
      <c r="T32" s="37"/>
      <c r="U32" s="37"/>
      <c r="V32" s="37"/>
      <c r="W32" s="37"/>
      <c r="X32" s="37"/>
      <c r="Y32" s="37"/>
      <c r="Z32" s="37"/>
      <c r="AA32" s="37"/>
      <c r="AB32" s="37"/>
      <c r="AC32" s="38"/>
    </row>
    <row r="33" spans="1:29" ht="37.5" x14ac:dyDescent="0.25">
      <c r="A33" s="268"/>
      <c r="B33" s="271"/>
      <c r="C33" s="243"/>
      <c r="D33" s="243"/>
      <c r="E33" s="246"/>
      <c r="F33" s="246"/>
      <c r="G33" s="246"/>
      <c r="H33" s="246"/>
      <c r="I33" s="246"/>
      <c r="J33" s="246"/>
      <c r="K33" s="243"/>
      <c r="L33" s="271"/>
      <c r="M33" s="23">
        <v>6</v>
      </c>
      <c r="N33" s="42" t="s">
        <v>142</v>
      </c>
      <c r="O33" s="43">
        <v>0</v>
      </c>
      <c r="P33" s="23" t="s">
        <v>143</v>
      </c>
      <c r="Q33" s="42" t="s">
        <v>20</v>
      </c>
      <c r="R33" s="44"/>
      <c r="S33" s="44"/>
      <c r="T33" s="45"/>
      <c r="U33" s="44"/>
      <c r="V33" s="44"/>
      <c r="W33" s="45"/>
      <c r="X33" s="44"/>
      <c r="Y33" s="44"/>
      <c r="Z33" s="45"/>
      <c r="AA33" s="44"/>
      <c r="AB33" s="44"/>
      <c r="AC33" s="46"/>
    </row>
    <row r="34" spans="1:29" ht="39.75" customHeight="1" x14ac:dyDescent="0.25">
      <c r="A34" s="268"/>
      <c r="B34" s="271"/>
      <c r="C34" s="253" t="s">
        <v>144</v>
      </c>
      <c r="D34" s="232" t="s">
        <v>145</v>
      </c>
      <c r="E34" s="238">
        <v>1</v>
      </c>
      <c r="F34" s="254">
        <v>1</v>
      </c>
      <c r="G34" s="254">
        <v>1</v>
      </c>
      <c r="H34" s="254">
        <v>1</v>
      </c>
      <c r="I34" s="254">
        <v>1</v>
      </c>
      <c r="J34" s="254">
        <v>1</v>
      </c>
      <c r="K34" s="232" t="s">
        <v>746</v>
      </c>
      <c r="L34" s="271"/>
      <c r="M34" s="32">
        <v>1</v>
      </c>
      <c r="N34" s="41" t="s">
        <v>146</v>
      </c>
      <c r="O34" s="35">
        <v>0</v>
      </c>
      <c r="P34" s="32" t="s">
        <v>21</v>
      </c>
      <c r="Q34" s="242" t="s">
        <v>9</v>
      </c>
      <c r="R34" s="37"/>
      <c r="S34" s="37"/>
      <c r="T34" s="37"/>
      <c r="U34" s="37"/>
      <c r="V34" s="37"/>
      <c r="W34" s="37"/>
      <c r="X34" s="37"/>
      <c r="Y34" s="37"/>
      <c r="Z34" s="37"/>
      <c r="AA34" s="37"/>
      <c r="AB34" s="37"/>
      <c r="AC34" s="38"/>
    </row>
    <row r="35" spans="1:29" ht="34.5" customHeight="1" x14ac:dyDescent="0.25">
      <c r="A35" s="268"/>
      <c r="B35" s="271"/>
      <c r="C35" s="253"/>
      <c r="D35" s="232"/>
      <c r="E35" s="232"/>
      <c r="F35" s="254"/>
      <c r="G35" s="254"/>
      <c r="H35" s="254"/>
      <c r="I35" s="254"/>
      <c r="J35" s="254"/>
      <c r="K35" s="232"/>
      <c r="L35" s="271"/>
      <c r="M35" s="32">
        <v>2</v>
      </c>
      <c r="N35" s="41" t="s">
        <v>147</v>
      </c>
      <c r="O35" s="35">
        <v>0</v>
      </c>
      <c r="P35" s="32" t="s">
        <v>148</v>
      </c>
      <c r="Q35" s="242"/>
      <c r="R35" s="37"/>
      <c r="S35" s="37"/>
      <c r="T35" s="37"/>
      <c r="U35" s="37"/>
      <c r="V35" s="37"/>
      <c r="W35" s="37"/>
      <c r="X35" s="37"/>
      <c r="Y35" s="37"/>
      <c r="Z35" s="37"/>
      <c r="AA35" s="37"/>
      <c r="AB35" s="37"/>
      <c r="AC35" s="38"/>
    </row>
    <row r="36" spans="1:29" ht="39" customHeight="1" x14ac:dyDescent="0.25">
      <c r="A36" s="268"/>
      <c r="B36" s="271"/>
      <c r="C36" s="253"/>
      <c r="D36" s="232"/>
      <c r="E36" s="232"/>
      <c r="F36" s="254"/>
      <c r="G36" s="254"/>
      <c r="H36" s="254"/>
      <c r="I36" s="254"/>
      <c r="J36" s="254"/>
      <c r="K36" s="232"/>
      <c r="L36" s="271"/>
      <c r="M36" s="32">
        <v>3</v>
      </c>
      <c r="N36" s="41" t="s">
        <v>149</v>
      </c>
      <c r="O36" s="35">
        <v>0</v>
      </c>
      <c r="P36" s="32" t="s">
        <v>22</v>
      </c>
      <c r="Q36" s="242"/>
      <c r="R36" s="37"/>
      <c r="S36" s="37"/>
      <c r="T36" s="37"/>
      <c r="U36" s="37"/>
      <c r="V36" s="37"/>
      <c r="W36" s="37"/>
      <c r="X36" s="37"/>
      <c r="Y36" s="37"/>
      <c r="Z36" s="37"/>
      <c r="AA36" s="37"/>
      <c r="AB36" s="37"/>
      <c r="AC36" s="38"/>
    </row>
    <row r="37" spans="1:29" ht="75" x14ac:dyDescent="0.25">
      <c r="A37" s="268"/>
      <c r="B37" s="271"/>
      <c r="C37" s="253"/>
      <c r="D37" s="232"/>
      <c r="E37" s="232"/>
      <c r="F37" s="254"/>
      <c r="G37" s="254"/>
      <c r="H37" s="254"/>
      <c r="I37" s="254"/>
      <c r="J37" s="254"/>
      <c r="K37" s="232"/>
      <c r="L37" s="271"/>
      <c r="M37" s="32">
        <v>4</v>
      </c>
      <c r="N37" s="41" t="s">
        <v>150</v>
      </c>
      <c r="O37" s="35">
        <v>0</v>
      </c>
      <c r="P37" s="32" t="s">
        <v>8</v>
      </c>
      <c r="Q37" s="41" t="s">
        <v>661</v>
      </c>
      <c r="R37" s="37"/>
      <c r="S37" s="37"/>
      <c r="T37" s="37"/>
      <c r="U37" s="37"/>
      <c r="V37" s="37"/>
      <c r="W37" s="37"/>
      <c r="X37" s="37"/>
      <c r="Y37" s="37"/>
      <c r="Z37" s="37"/>
      <c r="AA37" s="37"/>
      <c r="AB37" s="37"/>
      <c r="AC37" s="38"/>
    </row>
    <row r="38" spans="1:29" ht="37.5" x14ac:dyDescent="0.25">
      <c r="A38" s="268"/>
      <c r="B38" s="271"/>
      <c r="C38" s="253"/>
      <c r="D38" s="232"/>
      <c r="E38" s="232"/>
      <c r="F38" s="254"/>
      <c r="G38" s="254"/>
      <c r="H38" s="254"/>
      <c r="I38" s="254"/>
      <c r="J38" s="254"/>
      <c r="K38" s="232"/>
      <c r="L38" s="271"/>
      <c r="M38" s="32">
        <v>5</v>
      </c>
      <c r="N38" s="41" t="s">
        <v>132</v>
      </c>
      <c r="O38" s="35">
        <v>0</v>
      </c>
      <c r="P38" s="32" t="s">
        <v>23</v>
      </c>
      <c r="Q38" s="41" t="s">
        <v>15</v>
      </c>
      <c r="R38" s="37"/>
      <c r="S38" s="37"/>
      <c r="T38" s="37"/>
      <c r="U38" s="37"/>
      <c r="V38" s="37"/>
      <c r="W38" s="37"/>
      <c r="X38" s="37"/>
      <c r="Y38" s="37"/>
      <c r="Z38" s="37"/>
      <c r="AA38" s="37"/>
      <c r="AB38" s="37"/>
      <c r="AC38" s="38"/>
    </row>
    <row r="39" spans="1:29" ht="37.5" x14ac:dyDescent="0.25">
      <c r="A39" s="268"/>
      <c r="B39" s="271"/>
      <c r="C39" s="253"/>
      <c r="D39" s="232"/>
      <c r="E39" s="232"/>
      <c r="F39" s="254"/>
      <c r="G39" s="254"/>
      <c r="H39" s="254"/>
      <c r="I39" s="254"/>
      <c r="J39" s="254"/>
      <c r="K39" s="232"/>
      <c r="L39" s="271"/>
      <c r="M39" s="32">
        <v>6</v>
      </c>
      <c r="N39" s="41" t="s">
        <v>12</v>
      </c>
      <c r="O39" s="35">
        <v>0</v>
      </c>
      <c r="P39" s="32" t="s">
        <v>8</v>
      </c>
      <c r="Q39" s="41" t="s">
        <v>15</v>
      </c>
      <c r="R39" s="37"/>
      <c r="S39" s="37"/>
      <c r="T39" s="37"/>
      <c r="U39" s="37"/>
      <c r="V39" s="37"/>
      <c r="W39" s="37"/>
      <c r="X39" s="37"/>
      <c r="Y39" s="37"/>
      <c r="Z39" s="37"/>
      <c r="AA39" s="37"/>
      <c r="AB39" s="37"/>
      <c r="AC39" s="38"/>
    </row>
    <row r="40" spans="1:29" ht="56.25" x14ac:dyDescent="0.25">
      <c r="A40" s="268"/>
      <c r="B40" s="271"/>
      <c r="C40" s="253"/>
      <c r="D40" s="232"/>
      <c r="E40" s="232"/>
      <c r="F40" s="254"/>
      <c r="G40" s="254"/>
      <c r="H40" s="254"/>
      <c r="I40" s="254"/>
      <c r="J40" s="254"/>
      <c r="K40" s="232"/>
      <c r="L40" s="271"/>
      <c r="M40" s="32">
        <v>7</v>
      </c>
      <c r="N40" s="41" t="s">
        <v>16</v>
      </c>
      <c r="O40" s="35">
        <v>0</v>
      </c>
      <c r="P40" s="32" t="s">
        <v>22</v>
      </c>
      <c r="Q40" s="41" t="s">
        <v>17</v>
      </c>
      <c r="R40" s="37"/>
      <c r="S40" s="37"/>
      <c r="T40" s="37"/>
      <c r="U40" s="37"/>
      <c r="V40" s="37"/>
      <c r="W40" s="37"/>
      <c r="X40" s="37"/>
      <c r="Y40" s="37"/>
      <c r="Z40" s="37"/>
      <c r="AA40" s="37"/>
      <c r="AB40" s="37"/>
      <c r="AC40" s="38"/>
    </row>
    <row r="41" spans="1:29" ht="56.25" x14ac:dyDescent="0.25">
      <c r="A41" s="268"/>
      <c r="B41" s="271"/>
      <c r="C41" s="253"/>
      <c r="D41" s="232"/>
      <c r="E41" s="232"/>
      <c r="F41" s="254"/>
      <c r="G41" s="254"/>
      <c r="H41" s="254"/>
      <c r="I41" s="254"/>
      <c r="J41" s="254"/>
      <c r="K41" s="232"/>
      <c r="L41" s="271"/>
      <c r="M41" s="32">
        <v>8</v>
      </c>
      <c r="N41" s="41" t="s">
        <v>18</v>
      </c>
      <c r="O41" s="35">
        <v>0</v>
      </c>
      <c r="P41" s="32" t="s">
        <v>21</v>
      </c>
      <c r="Q41" s="41" t="s">
        <v>19</v>
      </c>
      <c r="R41" s="37"/>
      <c r="S41" s="37"/>
      <c r="T41" s="37"/>
      <c r="U41" s="37"/>
      <c r="V41" s="37"/>
      <c r="W41" s="37"/>
      <c r="X41" s="37"/>
      <c r="Y41" s="37"/>
      <c r="Z41" s="37"/>
      <c r="AA41" s="37"/>
      <c r="AB41" s="37"/>
      <c r="AC41" s="38"/>
    </row>
    <row r="42" spans="1:29" ht="37.5" x14ac:dyDescent="0.25">
      <c r="A42" s="268"/>
      <c r="B42" s="274"/>
      <c r="C42" s="253"/>
      <c r="D42" s="232"/>
      <c r="E42" s="232"/>
      <c r="F42" s="254"/>
      <c r="G42" s="254"/>
      <c r="H42" s="254"/>
      <c r="I42" s="254"/>
      <c r="J42" s="254"/>
      <c r="K42" s="232"/>
      <c r="L42" s="274"/>
      <c r="M42" s="32">
        <v>9</v>
      </c>
      <c r="N42" s="41" t="s">
        <v>24</v>
      </c>
      <c r="O42" s="35">
        <v>0</v>
      </c>
      <c r="P42" s="32" t="s">
        <v>14</v>
      </c>
      <c r="Q42" s="41" t="s">
        <v>20</v>
      </c>
      <c r="R42" s="48"/>
      <c r="S42" s="48"/>
      <c r="T42" s="37"/>
      <c r="U42" s="48"/>
      <c r="V42" s="48"/>
      <c r="W42" s="37"/>
      <c r="X42" s="48"/>
      <c r="Y42" s="48"/>
      <c r="Z42" s="37"/>
      <c r="AA42" s="48"/>
      <c r="AB42" s="48"/>
      <c r="AC42" s="38"/>
    </row>
    <row r="43" spans="1:29" ht="49.5" customHeight="1" x14ac:dyDescent="0.25">
      <c r="A43" s="268"/>
      <c r="B43" s="270" t="s">
        <v>686</v>
      </c>
      <c r="C43" s="233" t="s">
        <v>663</v>
      </c>
      <c r="D43" s="233" t="s">
        <v>664</v>
      </c>
      <c r="E43" s="233" t="s">
        <v>155</v>
      </c>
      <c r="F43" s="248">
        <v>1</v>
      </c>
      <c r="G43" s="248">
        <v>1</v>
      </c>
      <c r="H43" s="248">
        <v>1</v>
      </c>
      <c r="I43" s="248">
        <v>1</v>
      </c>
      <c r="J43" s="248">
        <v>1</v>
      </c>
      <c r="K43" s="233" t="s">
        <v>746</v>
      </c>
      <c r="L43" s="237" t="s">
        <v>151</v>
      </c>
      <c r="M43" s="32">
        <v>1</v>
      </c>
      <c r="N43" s="41" t="s">
        <v>43</v>
      </c>
      <c r="O43" s="35">
        <v>0</v>
      </c>
      <c r="P43" s="232" t="s">
        <v>110</v>
      </c>
      <c r="Q43" s="41" t="s">
        <v>15</v>
      </c>
      <c r="R43" s="37"/>
      <c r="S43" s="37"/>
      <c r="T43" s="37"/>
      <c r="U43" s="37"/>
      <c r="V43" s="37"/>
      <c r="W43" s="37"/>
      <c r="X43" s="37"/>
      <c r="Y43" s="37"/>
      <c r="Z43" s="37"/>
      <c r="AA43" s="37"/>
      <c r="AB43" s="37"/>
      <c r="AC43" s="38"/>
    </row>
    <row r="44" spans="1:29" ht="72.75" customHeight="1" x14ac:dyDescent="0.25">
      <c r="A44" s="268"/>
      <c r="B44" s="271"/>
      <c r="C44" s="243" t="s">
        <v>663</v>
      </c>
      <c r="D44" s="243" t="s">
        <v>664</v>
      </c>
      <c r="E44" s="243" t="s">
        <v>155</v>
      </c>
      <c r="F44" s="249">
        <v>1</v>
      </c>
      <c r="G44" s="249">
        <v>1</v>
      </c>
      <c r="H44" s="249">
        <v>1</v>
      </c>
      <c r="I44" s="249">
        <v>1</v>
      </c>
      <c r="J44" s="249">
        <v>1</v>
      </c>
      <c r="K44" s="243"/>
      <c r="L44" s="237"/>
      <c r="M44" s="232">
        <v>2</v>
      </c>
      <c r="N44" s="240" t="s">
        <v>662</v>
      </c>
      <c r="O44" s="35">
        <v>134162724</v>
      </c>
      <c r="P44" s="232"/>
      <c r="Q44" s="41" t="s">
        <v>44</v>
      </c>
      <c r="R44" s="37"/>
      <c r="S44" s="37"/>
      <c r="T44" s="37"/>
      <c r="U44" s="37"/>
      <c r="V44" s="37"/>
      <c r="W44" s="37"/>
      <c r="X44" s="37"/>
      <c r="Y44" s="37"/>
      <c r="Z44" s="37"/>
      <c r="AA44" s="37"/>
      <c r="AB44" s="37"/>
      <c r="AC44" s="38"/>
    </row>
    <row r="45" spans="1:29" ht="45" customHeight="1" x14ac:dyDescent="0.25">
      <c r="A45" s="268"/>
      <c r="B45" s="271"/>
      <c r="C45" s="243" t="s">
        <v>663</v>
      </c>
      <c r="D45" s="243" t="s">
        <v>664</v>
      </c>
      <c r="E45" s="243" t="s">
        <v>155</v>
      </c>
      <c r="F45" s="249">
        <v>1</v>
      </c>
      <c r="G45" s="249">
        <v>1</v>
      </c>
      <c r="H45" s="249">
        <v>1</v>
      </c>
      <c r="I45" s="249">
        <v>1</v>
      </c>
      <c r="J45" s="249">
        <v>1</v>
      </c>
      <c r="K45" s="243"/>
      <c r="L45" s="237"/>
      <c r="M45" s="232"/>
      <c r="N45" s="240"/>
      <c r="O45" s="35">
        <v>0</v>
      </c>
      <c r="P45" s="232"/>
      <c r="Q45" s="41" t="s">
        <v>45</v>
      </c>
      <c r="R45" s="37"/>
      <c r="S45" s="37"/>
      <c r="T45" s="37"/>
      <c r="U45" s="37"/>
      <c r="V45" s="37"/>
      <c r="W45" s="37"/>
      <c r="X45" s="37"/>
      <c r="Y45" s="37"/>
      <c r="Z45" s="37"/>
      <c r="AA45" s="37"/>
      <c r="AB45" s="37"/>
      <c r="AC45" s="38"/>
    </row>
    <row r="46" spans="1:29" ht="63" customHeight="1" x14ac:dyDescent="0.25">
      <c r="A46" s="268"/>
      <c r="B46" s="271"/>
      <c r="C46" s="243" t="s">
        <v>663</v>
      </c>
      <c r="D46" s="243" t="s">
        <v>664</v>
      </c>
      <c r="E46" s="243" t="s">
        <v>155</v>
      </c>
      <c r="F46" s="249">
        <v>1</v>
      </c>
      <c r="G46" s="249">
        <v>1</v>
      </c>
      <c r="H46" s="249">
        <v>1</v>
      </c>
      <c r="I46" s="249">
        <v>1</v>
      </c>
      <c r="J46" s="249">
        <v>1</v>
      </c>
      <c r="K46" s="243"/>
      <c r="L46" s="237"/>
      <c r="M46" s="232"/>
      <c r="N46" s="240"/>
      <c r="O46" s="35">
        <v>0</v>
      </c>
      <c r="P46" s="232"/>
      <c r="Q46" s="50" t="s">
        <v>46</v>
      </c>
      <c r="R46" s="37"/>
      <c r="S46" s="37"/>
      <c r="T46" s="37"/>
      <c r="U46" s="37"/>
      <c r="V46" s="37"/>
      <c r="W46" s="37"/>
      <c r="X46" s="37"/>
      <c r="Y46" s="37"/>
      <c r="Z46" s="37"/>
      <c r="AA46" s="37"/>
      <c r="AB46" s="37"/>
      <c r="AC46" s="38"/>
    </row>
    <row r="47" spans="1:29" ht="37.5" x14ac:dyDescent="0.25">
      <c r="A47" s="268"/>
      <c r="B47" s="271"/>
      <c r="C47" s="243"/>
      <c r="D47" s="243"/>
      <c r="E47" s="243"/>
      <c r="F47" s="249"/>
      <c r="G47" s="249"/>
      <c r="H47" s="249"/>
      <c r="I47" s="249"/>
      <c r="J47" s="249"/>
      <c r="K47" s="243"/>
      <c r="L47" s="237"/>
      <c r="M47" s="232"/>
      <c r="N47" s="240"/>
      <c r="O47" s="35">
        <v>0</v>
      </c>
      <c r="P47" s="232"/>
      <c r="Q47" s="34" t="s">
        <v>665</v>
      </c>
      <c r="R47" s="37"/>
      <c r="S47" s="37"/>
      <c r="T47" s="37"/>
      <c r="U47" s="37"/>
      <c r="V47" s="37"/>
      <c r="W47" s="37"/>
      <c r="X47" s="37"/>
      <c r="Y47" s="37"/>
      <c r="Z47" s="37"/>
      <c r="AA47" s="37"/>
      <c r="AB47" s="37"/>
      <c r="AC47" s="38"/>
    </row>
    <row r="48" spans="1:29" ht="60.75" customHeight="1" x14ac:dyDescent="0.25">
      <c r="A48" s="268"/>
      <c r="B48" s="271"/>
      <c r="C48" s="243"/>
      <c r="D48" s="243"/>
      <c r="E48" s="243"/>
      <c r="F48" s="249"/>
      <c r="G48" s="249"/>
      <c r="H48" s="249"/>
      <c r="I48" s="249"/>
      <c r="J48" s="249"/>
      <c r="K48" s="243"/>
      <c r="L48" s="237"/>
      <c r="M48" s="32">
        <v>3</v>
      </c>
      <c r="N48" s="34" t="s">
        <v>47</v>
      </c>
      <c r="O48" s="35">
        <v>0</v>
      </c>
      <c r="P48" s="232"/>
      <c r="Q48" s="34" t="s">
        <v>15</v>
      </c>
      <c r="R48" s="37"/>
      <c r="S48" s="37"/>
      <c r="T48" s="37"/>
      <c r="U48" s="37"/>
      <c r="V48" s="37"/>
      <c r="W48" s="37"/>
      <c r="X48" s="37"/>
      <c r="Y48" s="37"/>
      <c r="Z48" s="37"/>
      <c r="AA48" s="37"/>
      <c r="AB48" s="37"/>
      <c r="AC48" s="38"/>
    </row>
    <row r="49" spans="1:29" ht="87" customHeight="1" x14ac:dyDescent="0.25">
      <c r="A49" s="268"/>
      <c r="B49" s="271"/>
      <c r="C49" s="244"/>
      <c r="D49" s="244"/>
      <c r="E49" s="244"/>
      <c r="F49" s="250"/>
      <c r="G49" s="250"/>
      <c r="H49" s="250"/>
      <c r="I49" s="250"/>
      <c r="J49" s="250"/>
      <c r="K49" s="244"/>
      <c r="L49" s="237"/>
      <c r="M49" s="32">
        <v>4</v>
      </c>
      <c r="N49" s="34" t="s">
        <v>48</v>
      </c>
      <c r="O49" s="35">
        <v>0</v>
      </c>
      <c r="P49" s="232"/>
      <c r="Q49" s="34" t="s">
        <v>666</v>
      </c>
      <c r="R49" s="37"/>
      <c r="S49" s="37"/>
      <c r="T49" s="37"/>
      <c r="U49" s="37"/>
      <c r="V49" s="37"/>
      <c r="W49" s="37"/>
      <c r="X49" s="37"/>
      <c r="Y49" s="37"/>
      <c r="Z49" s="37"/>
      <c r="AA49" s="37"/>
      <c r="AB49" s="37"/>
      <c r="AC49" s="38"/>
    </row>
    <row r="50" spans="1:29" ht="37.5" customHeight="1" x14ac:dyDescent="0.25">
      <c r="A50" s="268"/>
      <c r="B50" s="271"/>
      <c r="C50" s="253" t="s">
        <v>152</v>
      </c>
      <c r="D50" s="232" t="s">
        <v>594</v>
      </c>
      <c r="E50" s="238">
        <v>0.86</v>
      </c>
      <c r="F50" s="238">
        <v>1</v>
      </c>
      <c r="G50" s="254">
        <v>1</v>
      </c>
      <c r="H50" s="254">
        <v>1</v>
      </c>
      <c r="I50" s="254">
        <v>1</v>
      </c>
      <c r="J50" s="254">
        <v>1</v>
      </c>
      <c r="K50" s="232" t="s">
        <v>49</v>
      </c>
      <c r="L50" s="237"/>
      <c r="M50" s="33">
        <v>1</v>
      </c>
      <c r="N50" s="34" t="s">
        <v>667</v>
      </c>
      <c r="O50" s="35">
        <v>12948775</v>
      </c>
      <c r="P50" s="237" t="s">
        <v>109</v>
      </c>
      <c r="Q50" s="240" t="s">
        <v>50</v>
      </c>
      <c r="R50" s="37"/>
      <c r="S50" s="37"/>
      <c r="T50" s="37"/>
      <c r="U50" s="37"/>
      <c r="V50" s="37"/>
      <c r="W50" s="37"/>
      <c r="X50" s="37"/>
      <c r="Y50" s="37"/>
      <c r="Z50" s="37"/>
      <c r="AA50" s="37"/>
      <c r="AB50" s="37"/>
      <c r="AC50" s="38"/>
    </row>
    <row r="51" spans="1:29" ht="40.5" customHeight="1" x14ac:dyDescent="0.25">
      <c r="A51" s="268"/>
      <c r="B51" s="271"/>
      <c r="C51" s="253"/>
      <c r="D51" s="232"/>
      <c r="E51" s="232"/>
      <c r="F51" s="232"/>
      <c r="G51" s="254"/>
      <c r="H51" s="254"/>
      <c r="I51" s="254"/>
      <c r="J51" s="254"/>
      <c r="K51" s="232"/>
      <c r="L51" s="237"/>
      <c r="M51" s="33">
        <v>2</v>
      </c>
      <c r="N51" s="34" t="s">
        <v>662</v>
      </c>
      <c r="O51" s="35">
        <v>0</v>
      </c>
      <c r="P51" s="237"/>
      <c r="Q51" s="240"/>
      <c r="R51" s="37"/>
      <c r="S51" s="37"/>
      <c r="T51" s="37"/>
      <c r="U51" s="37"/>
      <c r="V51" s="37"/>
      <c r="W51" s="37"/>
      <c r="X51" s="37"/>
      <c r="Y51" s="37"/>
      <c r="Z51" s="37"/>
      <c r="AA51" s="37"/>
      <c r="AB51" s="37"/>
      <c r="AC51" s="38"/>
    </row>
    <row r="52" spans="1:29" ht="41.25" customHeight="1" x14ac:dyDescent="0.25">
      <c r="A52" s="268"/>
      <c r="B52" s="271"/>
      <c r="C52" s="253"/>
      <c r="D52" s="232"/>
      <c r="E52" s="232"/>
      <c r="F52" s="232"/>
      <c r="G52" s="254"/>
      <c r="H52" s="254"/>
      <c r="I52" s="254"/>
      <c r="J52" s="254"/>
      <c r="K52" s="232"/>
      <c r="L52" s="237"/>
      <c r="M52" s="33">
        <v>3</v>
      </c>
      <c r="N52" s="34" t="s">
        <v>51</v>
      </c>
      <c r="O52" s="35">
        <v>0</v>
      </c>
      <c r="P52" s="237"/>
      <c r="Q52" s="34" t="s">
        <v>15</v>
      </c>
      <c r="R52" s="37"/>
      <c r="S52" s="37"/>
      <c r="T52" s="37"/>
      <c r="U52" s="37"/>
      <c r="V52" s="37"/>
      <c r="W52" s="37"/>
      <c r="X52" s="37"/>
      <c r="Y52" s="37"/>
      <c r="Z52" s="37"/>
      <c r="AA52" s="37"/>
      <c r="AB52" s="37"/>
      <c r="AC52" s="38"/>
    </row>
    <row r="53" spans="1:29" ht="66" customHeight="1" x14ac:dyDescent="0.25">
      <c r="A53" s="268"/>
      <c r="B53" s="271"/>
      <c r="C53" s="275" t="s">
        <v>153</v>
      </c>
      <c r="D53" s="237" t="s">
        <v>154</v>
      </c>
      <c r="E53" s="251">
        <v>0.88</v>
      </c>
      <c r="F53" s="251">
        <v>0.95</v>
      </c>
      <c r="G53" s="251"/>
      <c r="H53" s="251">
        <v>0.91</v>
      </c>
      <c r="I53" s="251"/>
      <c r="J53" s="251">
        <v>0.95</v>
      </c>
      <c r="K53" s="237" t="s">
        <v>52</v>
      </c>
      <c r="L53" s="237"/>
      <c r="M53" s="33">
        <v>1</v>
      </c>
      <c r="N53" s="34" t="s">
        <v>53</v>
      </c>
      <c r="O53" s="35">
        <v>17799937.5</v>
      </c>
      <c r="P53" s="237"/>
      <c r="Q53" s="41" t="s">
        <v>50</v>
      </c>
      <c r="R53" s="37"/>
      <c r="S53" s="37"/>
      <c r="T53" s="37"/>
      <c r="U53" s="37"/>
      <c r="V53" s="37"/>
      <c r="W53" s="37"/>
      <c r="X53" s="37"/>
      <c r="Y53" s="37"/>
      <c r="Z53" s="37"/>
      <c r="AA53" s="37"/>
      <c r="AB53" s="37"/>
      <c r="AC53" s="38"/>
    </row>
    <row r="54" spans="1:29" ht="45.75" customHeight="1" x14ac:dyDescent="0.25">
      <c r="A54" s="268"/>
      <c r="B54" s="271"/>
      <c r="C54" s="275"/>
      <c r="D54" s="237"/>
      <c r="E54" s="239"/>
      <c r="F54" s="251"/>
      <c r="G54" s="251"/>
      <c r="H54" s="251"/>
      <c r="I54" s="251"/>
      <c r="J54" s="251"/>
      <c r="K54" s="237"/>
      <c r="L54" s="237"/>
      <c r="M54" s="239">
        <v>2</v>
      </c>
      <c r="N54" s="240" t="s">
        <v>54</v>
      </c>
      <c r="O54" s="35">
        <v>0</v>
      </c>
      <c r="P54" s="237"/>
      <c r="Q54" s="41" t="s">
        <v>668</v>
      </c>
      <c r="R54" s="37"/>
      <c r="S54" s="37"/>
      <c r="T54" s="37"/>
      <c r="U54" s="37"/>
      <c r="V54" s="37"/>
      <c r="W54" s="37"/>
      <c r="X54" s="37"/>
      <c r="Y54" s="37"/>
      <c r="Z54" s="37"/>
      <c r="AA54" s="37"/>
      <c r="AB54" s="37"/>
      <c r="AC54" s="38"/>
    </row>
    <row r="55" spans="1:29" ht="40.5" customHeight="1" x14ac:dyDescent="0.25">
      <c r="A55" s="268"/>
      <c r="B55" s="271"/>
      <c r="C55" s="275"/>
      <c r="D55" s="237"/>
      <c r="E55" s="239"/>
      <c r="F55" s="251"/>
      <c r="G55" s="251"/>
      <c r="H55" s="251"/>
      <c r="I55" s="251"/>
      <c r="J55" s="251"/>
      <c r="K55" s="237"/>
      <c r="L55" s="237"/>
      <c r="M55" s="239"/>
      <c r="N55" s="240"/>
      <c r="O55" s="35">
        <v>0</v>
      </c>
      <c r="P55" s="237"/>
      <c r="Q55" s="226" t="s">
        <v>46</v>
      </c>
      <c r="R55" s="37"/>
      <c r="S55" s="37"/>
      <c r="T55" s="37"/>
      <c r="U55" s="37"/>
      <c r="V55" s="37"/>
      <c r="W55" s="37"/>
      <c r="X55" s="37"/>
      <c r="Y55" s="37"/>
      <c r="Z55" s="37"/>
      <c r="AA55" s="37"/>
      <c r="AB55" s="37"/>
      <c r="AC55" s="38"/>
    </row>
    <row r="56" spans="1:29" ht="42.75" customHeight="1" x14ac:dyDescent="0.25">
      <c r="A56" s="268"/>
      <c r="B56" s="271"/>
      <c r="C56" s="275"/>
      <c r="D56" s="237"/>
      <c r="E56" s="239"/>
      <c r="F56" s="251"/>
      <c r="G56" s="251"/>
      <c r="H56" s="251"/>
      <c r="I56" s="251"/>
      <c r="J56" s="251"/>
      <c r="K56" s="237"/>
      <c r="L56" s="237"/>
      <c r="M56" s="33">
        <v>3</v>
      </c>
      <c r="N56" s="34" t="s">
        <v>55</v>
      </c>
      <c r="O56" s="35">
        <v>0</v>
      </c>
      <c r="P56" s="237"/>
      <c r="Q56" s="226"/>
      <c r="R56" s="37"/>
      <c r="S56" s="37"/>
      <c r="T56" s="37"/>
      <c r="U56" s="37"/>
      <c r="V56" s="37"/>
      <c r="W56" s="37"/>
      <c r="X56" s="37"/>
      <c r="Y56" s="37"/>
      <c r="Z56" s="37"/>
      <c r="AA56" s="37"/>
      <c r="AB56" s="37"/>
      <c r="AC56" s="38"/>
    </row>
    <row r="57" spans="1:29" ht="37.5" customHeight="1" x14ac:dyDescent="0.25">
      <c r="A57" s="268"/>
      <c r="B57" s="271"/>
      <c r="C57" s="238" t="s">
        <v>56</v>
      </c>
      <c r="D57" s="238" t="s">
        <v>57</v>
      </c>
      <c r="E57" s="238">
        <v>0</v>
      </c>
      <c r="F57" s="238">
        <v>1</v>
      </c>
      <c r="G57" s="238">
        <v>0.25</v>
      </c>
      <c r="H57" s="238">
        <v>0.25</v>
      </c>
      <c r="I57" s="238">
        <v>0.25</v>
      </c>
      <c r="J57" s="238">
        <v>0.25</v>
      </c>
      <c r="K57" s="238" t="s">
        <v>58</v>
      </c>
      <c r="L57" s="237" t="s">
        <v>59</v>
      </c>
      <c r="M57" s="241">
        <v>1</v>
      </c>
      <c r="N57" s="240" t="s">
        <v>60</v>
      </c>
      <c r="O57" s="252">
        <f>2030000/4</f>
        <v>507500</v>
      </c>
      <c r="P57" s="237" t="s">
        <v>61</v>
      </c>
      <c r="Q57" s="240" t="s">
        <v>62</v>
      </c>
      <c r="R57" s="54"/>
      <c r="S57" s="54"/>
      <c r="T57" s="54"/>
      <c r="U57" s="37"/>
      <c r="V57" s="55"/>
      <c r="W57" s="55"/>
      <c r="X57" s="55"/>
      <c r="Y57" s="55"/>
      <c r="Z57" s="55"/>
      <c r="AA57" s="55"/>
      <c r="AB57" s="55"/>
      <c r="AC57" s="56"/>
    </row>
    <row r="58" spans="1:29" ht="18.75" x14ac:dyDescent="0.25">
      <c r="A58" s="268"/>
      <c r="B58" s="271"/>
      <c r="C58" s="238"/>
      <c r="D58" s="238"/>
      <c r="E58" s="238"/>
      <c r="F58" s="238"/>
      <c r="G58" s="238"/>
      <c r="H58" s="238"/>
      <c r="I58" s="238"/>
      <c r="J58" s="238"/>
      <c r="K58" s="238"/>
      <c r="L58" s="237"/>
      <c r="M58" s="241"/>
      <c r="N58" s="240"/>
      <c r="O58" s="252"/>
      <c r="P58" s="237"/>
      <c r="Q58" s="240"/>
      <c r="R58" s="54"/>
      <c r="S58" s="54"/>
      <c r="T58" s="54"/>
      <c r="U58" s="37"/>
      <c r="V58" s="55"/>
      <c r="W58" s="55"/>
      <c r="X58" s="55"/>
      <c r="Y58" s="55"/>
      <c r="Z58" s="55"/>
      <c r="AA58" s="55"/>
      <c r="AB58" s="55"/>
      <c r="AC58" s="56"/>
    </row>
    <row r="59" spans="1:29" ht="18.75" x14ac:dyDescent="0.25">
      <c r="A59" s="268"/>
      <c r="B59" s="271"/>
      <c r="C59" s="238"/>
      <c r="D59" s="238"/>
      <c r="E59" s="238"/>
      <c r="F59" s="238"/>
      <c r="G59" s="238"/>
      <c r="H59" s="238"/>
      <c r="I59" s="238"/>
      <c r="J59" s="238"/>
      <c r="K59" s="238"/>
      <c r="L59" s="237"/>
      <c r="M59" s="241">
        <v>2</v>
      </c>
      <c r="N59" s="240" t="s">
        <v>63</v>
      </c>
      <c r="O59" s="35">
        <v>0</v>
      </c>
      <c r="P59" s="237"/>
      <c r="Q59" s="240"/>
      <c r="R59" s="54"/>
      <c r="S59" s="54"/>
      <c r="T59" s="54"/>
      <c r="U59" s="37"/>
      <c r="V59" s="55"/>
      <c r="W59" s="55"/>
      <c r="X59" s="55"/>
      <c r="Y59" s="55"/>
      <c r="Z59" s="55"/>
      <c r="AA59" s="55"/>
      <c r="AB59" s="55"/>
      <c r="AC59" s="56"/>
    </row>
    <row r="60" spans="1:29" ht="18.75" x14ac:dyDescent="0.25">
      <c r="A60" s="268"/>
      <c r="B60" s="271"/>
      <c r="C60" s="238"/>
      <c r="D60" s="238"/>
      <c r="E60" s="238"/>
      <c r="F60" s="238"/>
      <c r="G60" s="238"/>
      <c r="H60" s="238"/>
      <c r="I60" s="238"/>
      <c r="J60" s="238"/>
      <c r="K60" s="238"/>
      <c r="L60" s="237"/>
      <c r="M60" s="241"/>
      <c r="N60" s="240"/>
      <c r="O60" s="35">
        <v>0</v>
      </c>
      <c r="P60" s="237"/>
      <c r="Q60" s="240"/>
      <c r="R60" s="54"/>
      <c r="S60" s="54"/>
      <c r="T60" s="54"/>
      <c r="U60" s="37"/>
      <c r="V60" s="55"/>
      <c r="W60" s="55"/>
      <c r="X60" s="55"/>
      <c r="Y60" s="55"/>
      <c r="Z60" s="55"/>
      <c r="AA60" s="55"/>
      <c r="AB60" s="55"/>
      <c r="AC60" s="56"/>
    </row>
    <row r="61" spans="1:29" ht="18.75" x14ac:dyDescent="0.25">
      <c r="A61" s="268"/>
      <c r="B61" s="271"/>
      <c r="C61" s="238"/>
      <c r="D61" s="238"/>
      <c r="E61" s="238"/>
      <c r="F61" s="238"/>
      <c r="G61" s="238"/>
      <c r="H61" s="238"/>
      <c r="I61" s="238"/>
      <c r="J61" s="238"/>
      <c r="K61" s="238"/>
      <c r="L61" s="237"/>
      <c r="M61" s="241">
        <v>3</v>
      </c>
      <c r="N61" s="240" t="s">
        <v>64</v>
      </c>
      <c r="O61" s="35">
        <v>0</v>
      </c>
      <c r="P61" s="237"/>
      <c r="Q61" s="240"/>
      <c r="R61" s="54"/>
      <c r="S61" s="54"/>
      <c r="T61" s="54"/>
      <c r="U61" s="37"/>
      <c r="V61" s="55"/>
      <c r="W61" s="55"/>
      <c r="X61" s="55"/>
      <c r="Y61" s="55"/>
      <c r="Z61" s="55"/>
      <c r="AA61" s="55"/>
      <c r="AB61" s="55"/>
      <c r="AC61" s="56"/>
    </row>
    <row r="62" spans="1:29" ht="18.75" x14ac:dyDescent="0.25">
      <c r="A62" s="268"/>
      <c r="B62" s="271"/>
      <c r="C62" s="238"/>
      <c r="D62" s="238"/>
      <c r="E62" s="238"/>
      <c r="F62" s="238"/>
      <c r="G62" s="238"/>
      <c r="H62" s="238"/>
      <c r="I62" s="238"/>
      <c r="J62" s="238"/>
      <c r="K62" s="238"/>
      <c r="L62" s="237"/>
      <c r="M62" s="241"/>
      <c r="N62" s="240"/>
      <c r="O62" s="35">
        <v>0</v>
      </c>
      <c r="P62" s="237"/>
      <c r="Q62" s="240"/>
      <c r="R62" s="54"/>
      <c r="S62" s="54"/>
      <c r="T62" s="54"/>
      <c r="U62" s="37"/>
      <c r="V62" s="55"/>
      <c r="W62" s="55"/>
      <c r="X62" s="55"/>
      <c r="Y62" s="55"/>
      <c r="Z62" s="55"/>
      <c r="AA62" s="55"/>
      <c r="AB62" s="55"/>
      <c r="AC62" s="56"/>
    </row>
    <row r="63" spans="1:29" ht="18.75" x14ac:dyDescent="0.25">
      <c r="A63" s="268"/>
      <c r="B63" s="271"/>
      <c r="C63" s="232" t="s">
        <v>65</v>
      </c>
      <c r="D63" s="232" t="s">
        <v>735</v>
      </c>
      <c r="E63" s="238">
        <v>1</v>
      </c>
      <c r="F63" s="238">
        <v>1</v>
      </c>
      <c r="G63" s="238">
        <v>1</v>
      </c>
      <c r="H63" s="238">
        <v>1</v>
      </c>
      <c r="I63" s="238">
        <v>1</v>
      </c>
      <c r="J63" s="238">
        <v>1</v>
      </c>
      <c r="K63" s="232" t="s">
        <v>66</v>
      </c>
      <c r="L63" s="237"/>
      <c r="M63" s="232">
        <v>1</v>
      </c>
      <c r="N63" s="242" t="s">
        <v>736</v>
      </c>
      <c r="O63" s="35">
        <v>0</v>
      </c>
      <c r="P63" s="237"/>
      <c r="Q63" s="240"/>
      <c r="R63" s="54"/>
      <c r="S63" s="54"/>
      <c r="T63" s="54"/>
      <c r="U63" s="37"/>
      <c r="V63" s="55"/>
      <c r="W63" s="55"/>
      <c r="X63" s="55"/>
      <c r="Y63" s="55"/>
      <c r="Z63" s="55"/>
      <c r="AA63" s="55"/>
      <c r="AB63" s="55"/>
      <c r="AC63" s="56"/>
    </row>
    <row r="64" spans="1:29" ht="18.75" x14ac:dyDescent="0.25">
      <c r="A64" s="268"/>
      <c r="B64" s="271"/>
      <c r="C64" s="232"/>
      <c r="D64" s="232"/>
      <c r="E64" s="232"/>
      <c r="F64" s="238"/>
      <c r="G64" s="238"/>
      <c r="H64" s="238"/>
      <c r="I64" s="238"/>
      <c r="J64" s="238"/>
      <c r="K64" s="232"/>
      <c r="L64" s="237"/>
      <c r="M64" s="232"/>
      <c r="N64" s="242"/>
      <c r="O64" s="35">
        <v>0</v>
      </c>
      <c r="P64" s="237"/>
      <c r="Q64" s="240"/>
      <c r="R64" s="54"/>
      <c r="S64" s="54"/>
      <c r="T64" s="54"/>
      <c r="U64" s="37"/>
      <c r="V64" s="55"/>
      <c r="W64" s="55"/>
      <c r="X64" s="55"/>
      <c r="Y64" s="55"/>
      <c r="Z64" s="55"/>
      <c r="AA64" s="55"/>
      <c r="AB64" s="55"/>
      <c r="AC64" s="56"/>
    </row>
    <row r="65" spans="1:29" ht="37.5" x14ac:dyDescent="0.25">
      <c r="A65" s="268"/>
      <c r="B65" s="271"/>
      <c r="C65" s="232"/>
      <c r="D65" s="232"/>
      <c r="E65" s="232"/>
      <c r="F65" s="238"/>
      <c r="G65" s="238"/>
      <c r="H65" s="238"/>
      <c r="I65" s="238"/>
      <c r="J65" s="238"/>
      <c r="K65" s="232"/>
      <c r="L65" s="237"/>
      <c r="M65" s="232">
        <v>2</v>
      </c>
      <c r="N65" s="242" t="s">
        <v>67</v>
      </c>
      <c r="O65" s="35">
        <v>507500</v>
      </c>
      <c r="P65" s="237"/>
      <c r="Q65" s="41" t="s">
        <v>68</v>
      </c>
      <c r="R65" s="37"/>
      <c r="S65" s="37"/>
      <c r="T65" s="37"/>
      <c r="U65" s="37"/>
      <c r="V65" s="55"/>
      <c r="W65" s="55"/>
      <c r="X65" s="55"/>
      <c r="Y65" s="55"/>
      <c r="Z65" s="55"/>
      <c r="AA65" s="55"/>
      <c r="AB65" s="55"/>
      <c r="AC65" s="56"/>
    </row>
    <row r="66" spans="1:29" ht="37.5" x14ac:dyDescent="0.25">
      <c r="A66" s="268"/>
      <c r="B66" s="271"/>
      <c r="C66" s="232"/>
      <c r="D66" s="232"/>
      <c r="E66" s="232"/>
      <c r="F66" s="238"/>
      <c r="G66" s="238"/>
      <c r="H66" s="238"/>
      <c r="I66" s="238"/>
      <c r="J66" s="238"/>
      <c r="K66" s="232"/>
      <c r="L66" s="237"/>
      <c r="M66" s="232"/>
      <c r="N66" s="242"/>
      <c r="O66" s="35"/>
      <c r="P66" s="237"/>
      <c r="Q66" s="41" t="s">
        <v>69</v>
      </c>
      <c r="R66" s="37"/>
      <c r="S66" s="37"/>
      <c r="T66" s="37"/>
      <c r="U66" s="37"/>
      <c r="V66" s="55"/>
      <c r="W66" s="55"/>
      <c r="X66" s="55"/>
      <c r="Y66" s="55"/>
      <c r="Z66" s="55"/>
      <c r="AA66" s="55"/>
      <c r="AB66" s="55"/>
      <c r="AC66" s="56"/>
    </row>
    <row r="67" spans="1:29" ht="37.5" x14ac:dyDescent="0.25">
      <c r="A67" s="268"/>
      <c r="B67" s="271"/>
      <c r="C67" s="232"/>
      <c r="D67" s="232"/>
      <c r="E67" s="232"/>
      <c r="F67" s="238"/>
      <c r="G67" s="238"/>
      <c r="H67" s="238"/>
      <c r="I67" s="238"/>
      <c r="J67" s="238"/>
      <c r="K67" s="232"/>
      <c r="L67" s="237"/>
      <c r="M67" s="32">
        <v>3</v>
      </c>
      <c r="N67" s="41" t="s">
        <v>70</v>
      </c>
      <c r="O67" s="35">
        <v>0</v>
      </c>
      <c r="P67" s="237"/>
      <c r="Q67" s="41" t="s">
        <v>71</v>
      </c>
      <c r="R67" s="37"/>
      <c r="S67" s="37"/>
      <c r="T67" s="37"/>
      <c r="U67" s="37"/>
      <c r="V67" s="55"/>
      <c r="W67" s="55"/>
      <c r="X67" s="55"/>
      <c r="Y67" s="55"/>
      <c r="Z67" s="55"/>
      <c r="AA67" s="55"/>
      <c r="AB67" s="55"/>
      <c r="AC67" s="56"/>
    </row>
    <row r="68" spans="1:29" ht="46.5" customHeight="1" x14ac:dyDescent="0.25">
      <c r="A68" s="268"/>
      <c r="B68" s="271"/>
      <c r="C68" s="232"/>
      <c r="D68" s="232"/>
      <c r="E68" s="232"/>
      <c r="F68" s="238"/>
      <c r="G68" s="238"/>
      <c r="H68" s="238"/>
      <c r="I68" s="238"/>
      <c r="J68" s="238"/>
      <c r="K68" s="232"/>
      <c r="L68" s="237"/>
      <c r="M68" s="32">
        <v>4</v>
      </c>
      <c r="N68" s="41" t="s">
        <v>72</v>
      </c>
      <c r="O68" s="35">
        <v>0</v>
      </c>
      <c r="P68" s="237"/>
      <c r="Q68" s="41" t="s">
        <v>15</v>
      </c>
      <c r="R68" s="54"/>
      <c r="S68" s="54"/>
      <c r="T68" s="54"/>
      <c r="U68" s="54"/>
      <c r="V68" s="55"/>
      <c r="W68" s="55"/>
      <c r="X68" s="55"/>
      <c r="Y68" s="55"/>
      <c r="Z68" s="55"/>
      <c r="AA68" s="55"/>
      <c r="AB68" s="55"/>
      <c r="AC68" s="56"/>
    </row>
    <row r="69" spans="1:29" ht="37.5" customHeight="1" x14ac:dyDescent="0.25">
      <c r="A69" s="268"/>
      <c r="B69" s="271"/>
      <c r="C69" s="232" t="s">
        <v>737</v>
      </c>
      <c r="D69" s="232" t="s">
        <v>738</v>
      </c>
      <c r="E69" s="289">
        <v>4</v>
      </c>
      <c r="F69" s="231">
        <v>4</v>
      </c>
      <c r="G69" s="231">
        <v>1</v>
      </c>
      <c r="H69" s="231">
        <v>1</v>
      </c>
      <c r="I69" s="231">
        <v>1</v>
      </c>
      <c r="J69" s="231">
        <v>1</v>
      </c>
      <c r="K69" s="232" t="s">
        <v>58</v>
      </c>
      <c r="L69" s="237"/>
      <c r="M69" s="32">
        <v>1</v>
      </c>
      <c r="N69" s="41" t="s">
        <v>739</v>
      </c>
      <c r="O69" s="35">
        <v>507500</v>
      </c>
      <c r="P69" s="237"/>
      <c r="Q69" s="41" t="s">
        <v>15</v>
      </c>
      <c r="R69" s="54"/>
      <c r="S69" s="54"/>
      <c r="T69" s="54"/>
      <c r="U69" s="54"/>
      <c r="V69" s="55"/>
      <c r="W69" s="55"/>
      <c r="X69" s="55"/>
      <c r="Y69" s="55"/>
      <c r="Z69" s="55"/>
      <c r="AA69" s="55"/>
      <c r="AB69" s="55"/>
      <c r="AC69" s="56"/>
    </row>
    <row r="70" spans="1:29" ht="39" customHeight="1" x14ac:dyDescent="0.25">
      <c r="A70" s="268"/>
      <c r="B70" s="271"/>
      <c r="C70" s="232"/>
      <c r="D70" s="232"/>
      <c r="E70" s="289"/>
      <c r="F70" s="231"/>
      <c r="G70" s="231"/>
      <c r="H70" s="231"/>
      <c r="I70" s="231"/>
      <c r="J70" s="231"/>
      <c r="K70" s="232"/>
      <c r="L70" s="237"/>
      <c r="M70" s="32">
        <v>2</v>
      </c>
      <c r="N70" s="41" t="s">
        <v>73</v>
      </c>
      <c r="O70" s="35">
        <v>0</v>
      </c>
      <c r="P70" s="237"/>
      <c r="Q70" s="41" t="s">
        <v>15</v>
      </c>
      <c r="R70" s="37"/>
      <c r="S70" s="37"/>
      <c r="T70" s="37"/>
      <c r="U70" s="37"/>
      <c r="V70" s="55"/>
      <c r="W70" s="55"/>
      <c r="X70" s="55"/>
      <c r="Y70" s="55"/>
      <c r="Z70" s="55"/>
      <c r="AA70" s="55"/>
      <c r="AB70" s="55"/>
      <c r="AC70" s="56"/>
    </row>
    <row r="71" spans="1:29" ht="49.5" customHeight="1" x14ac:dyDescent="0.25">
      <c r="A71" s="268"/>
      <c r="B71" s="271"/>
      <c r="C71" s="232" t="s">
        <v>74</v>
      </c>
      <c r="D71" s="232" t="s">
        <v>75</v>
      </c>
      <c r="E71" s="234">
        <v>4</v>
      </c>
      <c r="F71" s="231">
        <v>4</v>
      </c>
      <c r="G71" s="231">
        <v>1</v>
      </c>
      <c r="H71" s="231">
        <v>1</v>
      </c>
      <c r="I71" s="231">
        <v>1</v>
      </c>
      <c r="J71" s="231">
        <v>1</v>
      </c>
      <c r="K71" s="232" t="s">
        <v>58</v>
      </c>
      <c r="L71" s="237"/>
      <c r="M71" s="32">
        <v>1</v>
      </c>
      <c r="N71" s="34" t="s">
        <v>740</v>
      </c>
      <c r="O71" s="35">
        <v>507500</v>
      </c>
      <c r="P71" s="237"/>
      <c r="Q71" s="34" t="s">
        <v>15</v>
      </c>
      <c r="R71" s="54"/>
      <c r="S71" s="54"/>
      <c r="T71" s="48"/>
      <c r="U71" s="48"/>
      <c r="V71" s="55"/>
      <c r="W71" s="55"/>
      <c r="X71" s="55"/>
      <c r="Y71" s="55"/>
      <c r="Z71" s="55"/>
      <c r="AA71" s="55"/>
      <c r="AB71" s="55"/>
      <c r="AC71" s="56"/>
    </row>
    <row r="72" spans="1:29" ht="72.75" customHeight="1" x14ac:dyDescent="0.25">
      <c r="A72" s="268"/>
      <c r="B72" s="271"/>
      <c r="C72" s="233"/>
      <c r="D72" s="233"/>
      <c r="E72" s="235"/>
      <c r="F72" s="236"/>
      <c r="G72" s="236"/>
      <c r="H72" s="236"/>
      <c r="I72" s="236"/>
      <c r="J72" s="236"/>
      <c r="K72" s="233"/>
      <c r="L72" s="270"/>
      <c r="M72" s="23">
        <v>2</v>
      </c>
      <c r="N72" s="57" t="s">
        <v>76</v>
      </c>
      <c r="O72" s="43">
        <v>0</v>
      </c>
      <c r="P72" s="270"/>
      <c r="Q72" s="57" t="s">
        <v>15</v>
      </c>
      <c r="R72" s="37"/>
      <c r="S72" s="37"/>
      <c r="T72" s="37"/>
      <c r="U72" s="37"/>
      <c r="V72" s="55"/>
      <c r="W72" s="55"/>
      <c r="X72" s="55"/>
      <c r="Y72" s="55"/>
      <c r="Z72" s="55"/>
      <c r="AA72" s="55"/>
      <c r="AB72" s="55"/>
      <c r="AC72" s="56"/>
    </row>
    <row r="73" spans="1:29" ht="42" customHeight="1" x14ac:dyDescent="0.3">
      <c r="A73" s="268"/>
      <c r="B73" s="271"/>
      <c r="C73" s="232" t="s">
        <v>189</v>
      </c>
      <c r="D73" s="237" t="s">
        <v>88</v>
      </c>
      <c r="E73" s="238">
        <v>0.93</v>
      </c>
      <c r="F73" s="238">
        <v>0.94</v>
      </c>
      <c r="G73" s="238"/>
      <c r="H73" s="238">
        <v>0.93</v>
      </c>
      <c r="I73" s="239"/>
      <c r="J73" s="238">
        <v>0.94</v>
      </c>
      <c r="K73" s="232" t="s">
        <v>89</v>
      </c>
      <c r="L73" s="237" t="s">
        <v>90</v>
      </c>
      <c r="M73" s="32">
        <v>1</v>
      </c>
      <c r="N73" s="34" t="s">
        <v>91</v>
      </c>
      <c r="O73" s="35">
        <v>0</v>
      </c>
      <c r="P73" s="36" t="s">
        <v>92</v>
      </c>
      <c r="Q73" s="34" t="s">
        <v>15</v>
      </c>
      <c r="R73" s="54"/>
      <c r="S73" s="54"/>
      <c r="T73" s="54"/>
      <c r="U73" s="54"/>
      <c r="V73" s="37"/>
      <c r="W73" s="37"/>
      <c r="X73" s="54"/>
      <c r="Y73" s="54"/>
      <c r="Z73" s="54"/>
      <c r="AA73" s="54"/>
      <c r="AB73" s="54"/>
      <c r="AC73" s="58"/>
    </row>
    <row r="74" spans="1:29" ht="56.25" x14ac:dyDescent="0.3">
      <c r="A74" s="268"/>
      <c r="B74" s="271"/>
      <c r="C74" s="232"/>
      <c r="D74" s="237"/>
      <c r="E74" s="232"/>
      <c r="F74" s="238"/>
      <c r="G74" s="238"/>
      <c r="H74" s="238"/>
      <c r="I74" s="239"/>
      <c r="J74" s="238"/>
      <c r="K74" s="232"/>
      <c r="L74" s="237"/>
      <c r="M74" s="32">
        <v>2</v>
      </c>
      <c r="N74" s="34" t="s">
        <v>190</v>
      </c>
      <c r="O74" s="35">
        <v>6227200</v>
      </c>
      <c r="P74" s="36" t="s">
        <v>93</v>
      </c>
      <c r="Q74" s="34" t="s">
        <v>94</v>
      </c>
      <c r="R74" s="54"/>
      <c r="S74" s="54"/>
      <c r="T74" s="54"/>
      <c r="U74" s="54"/>
      <c r="V74" s="54"/>
      <c r="W74" s="54"/>
      <c r="X74" s="54"/>
      <c r="Y74" s="54"/>
      <c r="Z74" s="54"/>
      <c r="AA74" s="54"/>
      <c r="AB74" s="54"/>
      <c r="AC74" s="58"/>
    </row>
    <row r="75" spans="1:29" ht="30.75" customHeight="1" x14ac:dyDescent="0.3">
      <c r="A75" s="268"/>
      <c r="B75" s="271"/>
      <c r="C75" s="232"/>
      <c r="D75" s="237"/>
      <c r="E75" s="232"/>
      <c r="F75" s="238"/>
      <c r="G75" s="238"/>
      <c r="H75" s="238"/>
      <c r="I75" s="239"/>
      <c r="J75" s="238"/>
      <c r="K75" s="232"/>
      <c r="L75" s="237"/>
      <c r="M75" s="32">
        <v>3</v>
      </c>
      <c r="N75" s="34" t="s">
        <v>95</v>
      </c>
      <c r="O75" s="35">
        <v>0</v>
      </c>
      <c r="P75" s="36" t="s">
        <v>96</v>
      </c>
      <c r="Q75" s="34" t="s">
        <v>15</v>
      </c>
      <c r="R75" s="54"/>
      <c r="S75" s="54"/>
      <c r="T75" s="54"/>
      <c r="U75" s="54"/>
      <c r="V75" s="54"/>
      <c r="W75" s="37"/>
      <c r="X75" s="54"/>
      <c r="Y75" s="54"/>
      <c r="Z75" s="54"/>
      <c r="AA75" s="54"/>
      <c r="AB75" s="54"/>
      <c r="AC75" s="58"/>
    </row>
    <row r="76" spans="1:29" ht="36" customHeight="1" x14ac:dyDescent="0.3">
      <c r="A76" s="268"/>
      <c r="B76" s="271"/>
      <c r="C76" s="226" t="s">
        <v>191</v>
      </c>
      <c r="D76" s="227" t="s">
        <v>114</v>
      </c>
      <c r="E76" s="227">
        <v>0</v>
      </c>
      <c r="F76" s="226">
        <v>2</v>
      </c>
      <c r="G76" s="226"/>
      <c r="H76" s="226">
        <v>1</v>
      </c>
      <c r="I76" s="226"/>
      <c r="J76" s="226">
        <v>1</v>
      </c>
      <c r="K76" s="226" t="s">
        <v>115</v>
      </c>
      <c r="L76" s="237"/>
      <c r="M76" s="32">
        <v>2</v>
      </c>
      <c r="N76" s="34" t="s">
        <v>750</v>
      </c>
      <c r="O76" s="35">
        <v>0</v>
      </c>
      <c r="P76" s="51" t="s">
        <v>97</v>
      </c>
      <c r="Q76" s="50" t="s">
        <v>15</v>
      </c>
      <c r="R76" s="54"/>
      <c r="S76" s="54"/>
      <c r="T76" s="54"/>
      <c r="U76" s="54"/>
      <c r="V76" s="54"/>
      <c r="W76" s="54"/>
      <c r="X76" s="54"/>
      <c r="Y76" s="54"/>
      <c r="Z76" s="37"/>
      <c r="AA76" s="54"/>
      <c r="AB76" s="54"/>
      <c r="AC76" s="58"/>
    </row>
    <row r="77" spans="1:29" ht="36.75" customHeight="1" x14ac:dyDescent="0.3">
      <c r="A77" s="268"/>
      <c r="B77" s="271"/>
      <c r="C77" s="226"/>
      <c r="D77" s="227"/>
      <c r="E77" s="227"/>
      <c r="F77" s="226"/>
      <c r="G77" s="226"/>
      <c r="H77" s="226"/>
      <c r="I77" s="226"/>
      <c r="J77" s="226"/>
      <c r="K77" s="226"/>
      <c r="L77" s="237"/>
      <c r="M77" s="32">
        <v>3</v>
      </c>
      <c r="N77" s="34" t="s">
        <v>98</v>
      </c>
      <c r="O77" s="35">
        <v>0</v>
      </c>
      <c r="P77" s="51" t="s">
        <v>97</v>
      </c>
      <c r="Q77" s="50" t="s">
        <v>15</v>
      </c>
      <c r="R77" s="54"/>
      <c r="S77" s="54"/>
      <c r="T77" s="54"/>
      <c r="U77" s="54"/>
      <c r="V77" s="54"/>
      <c r="W77" s="54"/>
      <c r="X77" s="54"/>
      <c r="Y77" s="54"/>
      <c r="Z77" s="54"/>
      <c r="AA77" s="37"/>
      <c r="AB77" s="54"/>
      <c r="AC77" s="58"/>
    </row>
    <row r="78" spans="1:29" ht="37.5" x14ac:dyDescent="0.3">
      <c r="A78" s="268"/>
      <c r="B78" s="271"/>
      <c r="C78" s="226" t="s">
        <v>192</v>
      </c>
      <c r="D78" s="227" t="s">
        <v>99</v>
      </c>
      <c r="E78" s="228">
        <v>4</v>
      </c>
      <c r="F78" s="229">
        <v>4</v>
      </c>
      <c r="G78" s="229">
        <v>1</v>
      </c>
      <c r="H78" s="229">
        <v>1</v>
      </c>
      <c r="I78" s="229">
        <v>1</v>
      </c>
      <c r="J78" s="229">
        <v>1</v>
      </c>
      <c r="K78" s="226" t="s">
        <v>100</v>
      </c>
      <c r="L78" s="237"/>
      <c r="M78" s="61">
        <v>1</v>
      </c>
      <c r="N78" s="34" t="s">
        <v>101</v>
      </c>
      <c r="O78" s="35">
        <v>5810000</v>
      </c>
      <c r="P78" s="51" t="s">
        <v>102</v>
      </c>
      <c r="Q78" s="50" t="s">
        <v>103</v>
      </c>
      <c r="R78" s="37"/>
      <c r="S78" s="37"/>
      <c r="T78" s="37"/>
      <c r="U78" s="37"/>
      <c r="V78" s="37"/>
      <c r="W78" s="37"/>
      <c r="X78" s="37"/>
      <c r="Y78" s="37"/>
      <c r="Z78" s="37"/>
      <c r="AA78" s="37"/>
      <c r="AB78" s="37"/>
      <c r="AC78" s="58"/>
    </row>
    <row r="79" spans="1:29" ht="37.5" x14ac:dyDescent="0.3">
      <c r="A79" s="268"/>
      <c r="B79" s="271"/>
      <c r="C79" s="226"/>
      <c r="D79" s="227"/>
      <c r="E79" s="228"/>
      <c r="F79" s="229"/>
      <c r="G79" s="229"/>
      <c r="H79" s="229"/>
      <c r="I79" s="229"/>
      <c r="J79" s="229"/>
      <c r="K79" s="226"/>
      <c r="L79" s="237"/>
      <c r="M79" s="61">
        <v>2</v>
      </c>
      <c r="N79" s="34" t="s">
        <v>104</v>
      </c>
      <c r="O79" s="35">
        <v>0</v>
      </c>
      <c r="P79" s="51" t="s">
        <v>102</v>
      </c>
      <c r="Q79" s="50" t="s">
        <v>105</v>
      </c>
      <c r="R79" s="54"/>
      <c r="S79" s="54"/>
      <c r="T79" s="37"/>
      <c r="U79" s="37"/>
      <c r="V79" s="54"/>
      <c r="W79" s="37"/>
      <c r="X79" s="37"/>
      <c r="Y79" s="54"/>
      <c r="Z79" s="37"/>
      <c r="AA79" s="37"/>
      <c r="AB79" s="54"/>
      <c r="AC79" s="58"/>
    </row>
    <row r="80" spans="1:29" ht="37.5" x14ac:dyDescent="0.25">
      <c r="A80" s="268"/>
      <c r="B80" s="271"/>
      <c r="C80" s="226"/>
      <c r="D80" s="227" t="s">
        <v>741</v>
      </c>
      <c r="E80" s="230">
        <v>1</v>
      </c>
      <c r="F80" s="230">
        <v>1</v>
      </c>
      <c r="G80" s="230">
        <v>1</v>
      </c>
      <c r="H80" s="230">
        <v>1</v>
      </c>
      <c r="I80" s="230">
        <v>1</v>
      </c>
      <c r="J80" s="230">
        <v>1</v>
      </c>
      <c r="K80" s="226" t="s">
        <v>106</v>
      </c>
      <c r="L80" s="237"/>
      <c r="M80" s="61">
        <v>3</v>
      </c>
      <c r="N80" s="34" t="s">
        <v>107</v>
      </c>
      <c r="O80" s="35">
        <v>0</v>
      </c>
      <c r="P80" s="51" t="s">
        <v>102</v>
      </c>
      <c r="Q80" s="50" t="s">
        <v>15</v>
      </c>
      <c r="R80" s="37"/>
      <c r="S80" s="37"/>
      <c r="T80" s="37"/>
      <c r="U80" s="37"/>
      <c r="V80" s="37"/>
      <c r="W80" s="37"/>
      <c r="X80" s="37"/>
      <c r="Y80" s="37"/>
      <c r="Z80" s="37"/>
      <c r="AA80" s="37"/>
      <c r="AB80" s="37"/>
      <c r="AC80" s="38"/>
    </row>
    <row r="81" spans="1:29" ht="37.5" x14ac:dyDescent="0.25">
      <c r="A81" s="268"/>
      <c r="B81" s="271"/>
      <c r="C81" s="226"/>
      <c r="D81" s="227"/>
      <c r="E81" s="229"/>
      <c r="F81" s="229"/>
      <c r="G81" s="229"/>
      <c r="H81" s="229"/>
      <c r="I81" s="229"/>
      <c r="J81" s="229"/>
      <c r="K81" s="226"/>
      <c r="L81" s="237"/>
      <c r="M81" s="61">
        <v>4</v>
      </c>
      <c r="N81" s="34" t="s">
        <v>108</v>
      </c>
      <c r="O81" s="35">
        <v>0</v>
      </c>
      <c r="P81" s="51" t="s">
        <v>102</v>
      </c>
      <c r="Q81" s="50" t="s">
        <v>15</v>
      </c>
      <c r="R81" s="37"/>
      <c r="S81" s="37"/>
      <c r="T81" s="37"/>
      <c r="U81" s="37"/>
      <c r="V81" s="37"/>
      <c r="W81" s="37"/>
      <c r="X81" s="37"/>
      <c r="Y81" s="37"/>
      <c r="Z81" s="37"/>
      <c r="AA81" s="37"/>
      <c r="AB81" s="37"/>
      <c r="AC81" s="38"/>
    </row>
    <row r="82" spans="1:29" ht="223.5" customHeight="1" x14ac:dyDescent="0.25">
      <c r="A82" s="268"/>
      <c r="B82" s="271"/>
      <c r="C82" s="62"/>
      <c r="D82" s="246" t="s">
        <v>744</v>
      </c>
      <c r="E82" s="296">
        <v>3</v>
      </c>
      <c r="F82" s="297">
        <v>9</v>
      </c>
      <c r="G82" s="297">
        <v>4</v>
      </c>
      <c r="H82" s="297">
        <v>5</v>
      </c>
      <c r="I82" s="297"/>
      <c r="J82" s="297"/>
      <c r="K82" s="247" t="s">
        <v>157</v>
      </c>
      <c r="L82" s="271" t="s">
        <v>747</v>
      </c>
      <c r="M82" s="63">
        <v>1</v>
      </c>
      <c r="N82" s="64" t="s">
        <v>745</v>
      </c>
      <c r="O82" s="65" t="s">
        <v>41</v>
      </c>
      <c r="P82" s="66" t="s">
        <v>158</v>
      </c>
      <c r="Q82" s="67" t="s">
        <v>159</v>
      </c>
      <c r="R82" s="48"/>
      <c r="S82" s="37"/>
      <c r="T82" s="37"/>
      <c r="U82" s="37"/>
      <c r="V82" s="37"/>
      <c r="W82" s="48"/>
      <c r="X82" s="37"/>
      <c r="Y82" s="37"/>
      <c r="Z82" s="37"/>
      <c r="AA82" s="37"/>
      <c r="AB82" s="37"/>
      <c r="AC82" s="70"/>
    </row>
    <row r="83" spans="1:29" ht="141" customHeight="1" x14ac:dyDescent="0.25">
      <c r="A83" s="268"/>
      <c r="B83" s="271"/>
      <c r="C83" s="294" t="s">
        <v>156</v>
      </c>
      <c r="D83" s="246"/>
      <c r="E83" s="296"/>
      <c r="F83" s="292"/>
      <c r="G83" s="292"/>
      <c r="H83" s="292"/>
      <c r="I83" s="292"/>
      <c r="J83" s="292"/>
      <c r="K83" s="238"/>
      <c r="L83" s="271"/>
      <c r="M83" s="52">
        <v>2</v>
      </c>
      <c r="N83" s="68" t="s">
        <v>669</v>
      </c>
      <c r="O83" s="69" t="s">
        <v>41</v>
      </c>
      <c r="P83" s="68" t="s">
        <v>160</v>
      </c>
      <c r="Q83" s="32" t="s">
        <v>670</v>
      </c>
      <c r="R83" s="37"/>
      <c r="S83" s="37"/>
      <c r="T83" s="37"/>
      <c r="U83" s="37"/>
      <c r="V83" s="37"/>
      <c r="W83" s="37"/>
      <c r="X83" s="37"/>
      <c r="Y83" s="37"/>
      <c r="Z83" s="37"/>
      <c r="AA83" s="37"/>
      <c r="AB83" s="37"/>
      <c r="AC83" s="38"/>
    </row>
    <row r="84" spans="1:29" ht="151.5" customHeight="1" x14ac:dyDescent="0.25">
      <c r="A84" s="268"/>
      <c r="B84" s="271"/>
      <c r="C84" s="294"/>
      <c r="D84" s="246"/>
      <c r="E84" s="296"/>
      <c r="F84" s="292"/>
      <c r="G84" s="292"/>
      <c r="H84" s="292"/>
      <c r="I84" s="292"/>
      <c r="J84" s="292"/>
      <c r="K84" s="238"/>
      <c r="L84" s="271"/>
      <c r="M84" s="52">
        <v>3</v>
      </c>
      <c r="N84" s="68" t="s">
        <v>161</v>
      </c>
      <c r="O84" s="69" t="s">
        <v>41</v>
      </c>
      <c r="P84" s="270" t="s">
        <v>162</v>
      </c>
      <c r="Q84" s="67" t="s">
        <v>163</v>
      </c>
      <c r="R84" s="48"/>
      <c r="S84" s="37"/>
      <c r="T84" s="37"/>
      <c r="U84" s="37"/>
      <c r="V84" s="37"/>
      <c r="W84" s="48"/>
      <c r="X84" s="37"/>
      <c r="Y84" s="37"/>
      <c r="Z84" s="37"/>
      <c r="AA84" s="37"/>
      <c r="AB84" s="37"/>
      <c r="AC84" s="70"/>
    </row>
    <row r="85" spans="1:29" ht="157.5" customHeight="1" x14ac:dyDescent="0.25">
      <c r="A85" s="268"/>
      <c r="B85" s="271"/>
      <c r="C85" s="294"/>
      <c r="D85" s="247"/>
      <c r="E85" s="297"/>
      <c r="F85" s="292"/>
      <c r="G85" s="292"/>
      <c r="H85" s="292"/>
      <c r="I85" s="292"/>
      <c r="J85" s="292"/>
      <c r="K85" s="238"/>
      <c r="L85" s="271"/>
      <c r="M85" s="52">
        <v>4</v>
      </c>
      <c r="N85" s="68" t="s">
        <v>164</v>
      </c>
      <c r="O85" s="69" t="s">
        <v>41</v>
      </c>
      <c r="P85" s="271"/>
      <c r="Q85" s="32" t="s">
        <v>671</v>
      </c>
      <c r="R85" s="37"/>
      <c r="S85" s="37"/>
      <c r="T85" s="37"/>
      <c r="U85" s="37"/>
      <c r="V85" s="37"/>
      <c r="W85" s="37"/>
      <c r="X85" s="37"/>
      <c r="Y85" s="37"/>
      <c r="Z85" s="37"/>
      <c r="AA85" s="37"/>
      <c r="AB85" s="37"/>
      <c r="AC85" s="38"/>
    </row>
    <row r="86" spans="1:29" ht="108.75" customHeight="1" x14ac:dyDescent="0.25">
      <c r="A86" s="268"/>
      <c r="B86" s="271"/>
      <c r="C86" s="295"/>
      <c r="D86" s="40" t="s">
        <v>165</v>
      </c>
      <c r="E86" s="40">
        <v>0</v>
      </c>
      <c r="F86" s="71">
        <v>1</v>
      </c>
      <c r="G86" s="71">
        <v>1</v>
      </c>
      <c r="H86" s="71">
        <v>1</v>
      </c>
      <c r="I86" s="71">
        <v>1</v>
      </c>
      <c r="J86" s="71">
        <v>1</v>
      </c>
      <c r="K86" s="40" t="s">
        <v>166</v>
      </c>
      <c r="L86" s="271"/>
      <c r="M86" s="52">
        <v>5</v>
      </c>
      <c r="N86" s="68" t="s">
        <v>167</v>
      </c>
      <c r="O86" s="69" t="s">
        <v>41</v>
      </c>
      <c r="P86" s="271"/>
      <c r="Q86" s="32" t="s">
        <v>168</v>
      </c>
      <c r="R86" s="54"/>
      <c r="S86" s="37"/>
      <c r="T86" s="54"/>
      <c r="U86" s="37"/>
      <c r="V86" s="48"/>
      <c r="W86" s="37"/>
      <c r="X86" s="48"/>
      <c r="Y86" s="37"/>
      <c r="Z86" s="37"/>
      <c r="AA86" s="48"/>
      <c r="AB86" s="37"/>
      <c r="AC86" s="70"/>
    </row>
    <row r="87" spans="1:29" ht="114.75" customHeight="1" x14ac:dyDescent="0.25">
      <c r="A87" s="268"/>
      <c r="B87" s="271"/>
      <c r="C87" s="260" t="s">
        <v>169</v>
      </c>
      <c r="D87" s="238" t="s">
        <v>170</v>
      </c>
      <c r="E87" s="238" t="s">
        <v>41</v>
      </c>
      <c r="F87" s="292">
        <v>3</v>
      </c>
      <c r="G87" s="292"/>
      <c r="H87" s="292"/>
      <c r="I87" s="292"/>
      <c r="J87" s="292">
        <v>3</v>
      </c>
      <c r="K87" s="238" t="s">
        <v>171</v>
      </c>
      <c r="L87" s="271"/>
      <c r="M87" s="52">
        <v>1</v>
      </c>
      <c r="N87" s="72" t="s">
        <v>172</v>
      </c>
      <c r="O87" s="69" t="s">
        <v>41</v>
      </c>
      <c r="P87" s="271"/>
      <c r="Q87" s="72" t="s">
        <v>173</v>
      </c>
      <c r="R87" s="37"/>
      <c r="S87" s="48"/>
      <c r="T87" s="48"/>
      <c r="U87" s="37"/>
      <c r="V87" s="48"/>
      <c r="W87" s="48"/>
      <c r="X87" s="37"/>
      <c r="Y87" s="48"/>
      <c r="Z87" s="48"/>
      <c r="AA87" s="37"/>
      <c r="AB87" s="48"/>
      <c r="AC87" s="70"/>
    </row>
    <row r="88" spans="1:29" ht="147" customHeight="1" x14ac:dyDescent="0.3">
      <c r="A88" s="268"/>
      <c r="B88" s="271"/>
      <c r="C88" s="260"/>
      <c r="D88" s="238"/>
      <c r="E88" s="238"/>
      <c r="F88" s="292"/>
      <c r="G88" s="292"/>
      <c r="H88" s="292"/>
      <c r="I88" s="292"/>
      <c r="J88" s="292"/>
      <c r="K88" s="238"/>
      <c r="L88" s="271"/>
      <c r="M88" s="61">
        <v>2</v>
      </c>
      <c r="N88" s="68" t="s">
        <v>174</v>
      </c>
      <c r="O88" s="69" t="s">
        <v>41</v>
      </c>
      <c r="P88" s="271"/>
      <c r="Q88" s="32" t="s">
        <v>672</v>
      </c>
      <c r="R88" s="54"/>
      <c r="S88" s="37"/>
      <c r="T88" s="73"/>
      <c r="U88" s="73"/>
      <c r="V88" s="37"/>
      <c r="W88" s="73"/>
      <c r="X88" s="48"/>
      <c r="Y88" s="37"/>
      <c r="Z88" s="73"/>
      <c r="AA88" s="54"/>
      <c r="AB88" s="37"/>
      <c r="AC88" s="58"/>
    </row>
    <row r="89" spans="1:29" ht="182.25" customHeight="1" x14ac:dyDescent="0.25">
      <c r="A89" s="268"/>
      <c r="B89" s="271"/>
      <c r="C89" s="260"/>
      <c r="D89" s="238"/>
      <c r="E89" s="238"/>
      <c r="F89" s="292"/>
      <c r="G89" s="292"/>
      <c r="H89" s="292"/>
      <c r="I89" s="292"/>
      <c r="J89" s="292"/>
      <c r="K89" s="238"/>
      <c r="L89" s="271"/>
      <c r="M89" s="61">
        <v>3</v>
      </c>
      <c r="N89" s="68" t="s">
        <v>742</v>
      </c>
      <c r="O89" s="69" t="s">
        <v>41</v>
      </c>
      <c r="P89" s="271"/>
      <c r="Q89" s="452" t="s">
        <v>175</v>
      </c>
      <c r="R89" s="54"/>
      <c r="S89" s="54"/>
      <c r="T89" s="37"/>
      <c r="U89" s="48"/>
      <c r="V89" s="54"/>
      <c r="W89" s="37"/>
      <c r="X89" s="48"/>
      <c r="Y89" s="54"/>
      <c r="Z89" s="37"/>
      <c r="AA89" s="54"/>
      <c r="AB89" s="54"/>
      <c r="AC89" s="38"/>
    </row>
    <row r="90" spans="1:29" ht="102" customHeight="1" x14ac:dyDescent="0.3">
      <c r="A90" s="268"/>
      <c r="B90" s="271"/>
      <c r="C90" s="260"/>
      <c r="D90" s="238"/>
      <c r="E90" s="238"/>
      <c r="F90" s="292"/>
      <c r="G90" s="292"/>
      <c r="H90" s="292"/>
      <c r="I90" s="292"/>
      <c r="J90" s="292"/>
      <c r="K90" s="238"/>
      <c r="L90" s="271"/>
      <c r="M90" s="61">
        <v>4</v>
      </c>
      <c r="N90" s="68" t="s">
        <v>176</v>
      </c>
      <c r="O90" s="69"/>
      <c r="P90" s="271"/>
      <c r="Q90" s="32" t="s">
        <v>177</v>
      </c>
      <c r="R90" s="37"/>
      <c r="S90" s="54"/>
      <c r="T90" s="54"/>
      <c r="U90" s="37"/>
      <c r="V90" s="48"/>
      <c r="W90" s="48"/>
      <c r="X90" s="37"/>
      <c r="Y90" s="48"/>
      <c r="Z90" s="73"/>
      <c r="AA90" s="37"/>
      <c r="AB90" s="54"/>
      <c r="AC90" s="74"/>
    </row>
    <row r="91" spans="1:29" ht="66" customHeight="1" thickBot="1" x14ac:dyDescent="0.3">
      <c r="A91" s="269"/>
      <c r="B91" s="272"/>
      <c r="C91" s="290"/>
      <c r="D91" s="291"/>
      <c r="E91" s="291"/>
      <c r="F91" s="293"/>
      <c r="G91" s="293"/>
      <c r="H91" s="293"/>
      <c r="I91" s="293"/>
      <c r="J91" s="293"/>
      <c r="K91" s="291"/>
      <c r="L91" s="272"/>
      <c r="M91" s="75">
        <v>5</v>
      </c>
      <c r="N91" s="76" t="s">
        <v>178</v>
      </c>
      <c r="O91" s="77" t="s">
        <v>41</v>
      </c>
      <c r="P91" s="272"/>
      <c r="Q91" s="78" t="s">
        <v>42</v>
      </c>
      <c r="R91" s="79"/>
      <c r="S91" s="79"/>
      <c r="T91" s="79"/>
      <c r="U91" s="80"/>
      <c r="V91" s="80"/>
      <c r="W91" s="80"/>
      <c r="X91" s="79"/>
      <c r="Y91" s="79"/>
      <c r="Z91" s="79"/>
      <c r="AA91" s="80"/>
      <c r="AB91" s="80"/>
      <c r="AC91" s="81"/>
    </row>
  </sheetData>
  <mergeCells count="216">
    <mergeCell ref="K69:K70"/>
    <mergeCell ref="C71:C72"/>
    <mergeCell ref="P84:P91"/>
    <mergeCell ref="C87:C91"/>
    <mergeCell ref="D87:D91"/>
    <mergeCell ref="E87:E91"/>
    <mergeCell ref="F87:F91"/>
    <mergeCell ref="G87:G91"/>
    <mergeCell ref="H87:H91"/>
    <mergeCell ref="I87:I91"/>
    <mergeCell ref="C83:C86"/>
    <mergeCell ref="J87:J91"/>
    <mergeCell ref="K87:K91"/>
    <mergeCell ref="L82:L91"/>
    <mergeCell ref="D82:D85"/>
    <mergeCell ref="E82:E85"/>
    <mergeCell ref="F82:F85"/>
    <mergeCell ref="G82:G85"/>
    <mergeCell ref="H82:H85"/>
    <mergeCell ref="I82:I85"/>
    <mergeCell ref="J82:J85"/>
    <mergeCell ref="K82:K85"/>
    <mergeCell ref="P57:P72"/>
    <mergeCell ref="C73:C75"/>
    <mergeCell ref="H50:H52"/>
    <mergeCell ref="I50:I52"/>
    <mergeCell ref="K57:K62"/>
    <mergeCell ref="L57:L72"/>
    <mergeCell ref="C63:C68"/>
    <mergeCell ref="D63:D68"/>
    <mergeCell ref="E63:E68"/>
    <mergeCell ref="F63:F68"/>
    <mergeCell ref="G63:G68"/>
    <mergeCell ref="H63:H68"/>
    <mergeCell ref="I63:I68"/>
    <mergeCell ref="J63:J68"/>
    <mergeCell ref="K63:K68"/>
    <mergeCell ref="C69:C70"/>
    <mergeCell ref="D69:D70"/>
    <mergeCell ref="E69:E70"/>
    <mergeCell ref="E57:E62"/>
    <mergeCell ref="F57:F62"/>
    <mergeCell ref="G57:G62"/>
    <mergeCell ref="H57:H62"/>
    <mergeCell ref="I57:I62"/>
    <mergeCell ref="J57:J62"/>
    <mergeCell ref="I69:I70"/>
    <mergeCell ref="J69:J70"/>
    <mergeCell ref="Q55:Q56"/>
    <mergeCell ref="P50:P56"/>
    <mergeCell ref="Q50:Q51"/>
    <mergeCell ref="L43:L56"/>
    <mergeCell ref="P43:P49"/>
    <mergeCell ref="M44:M47"/>
    <mergeCell ref="N44:N47"/>
    <mergeCell ref="K53:K56"/>
    <mergeCell ref="J50:J52"/>
    <mergeCell ref="K50:K52"/>
    <mergeCell ref="J53:J56"/>
    <mergeCell ref="AA18:AC18"/>
    <mergeCell ref="P17:P19"/>
    <mergeCell ref="Q17:Q19"/>
    <mergeCell ref="R17:AC17"/>
    <mergeCell ref="U18:W18"/>
    <mergeCell ref="X18:Z18"/>
    <mergeCell ref="G17:J17"/>
    <mergeCell ref="K17:K19"/>
    <mergeCell ref="L17:L19"/>
    <mergeCell ref="M17:M19"/>
    <mergeCell ref="N17:N19"/>
    <mergeCell ref="O17:O19"/>
    <mergeCell ref="H18:H19"/>
    <mergeCell ref="I18:I19"/>
    <mergeCell ref="J18:J19"/>
    <mergeCell ref="R18:T18"/>
    <mergeCell ref="Q34:Q36"/>
    <mergeCell ref="I34:I42"/>
    <mergeCell ref="J34:J42"/>
    <mergeCell ref="H23:H27"/>
    <mergeCell ref="I23:I27"/>
    <mergeCell ref="J23:J27"/>
    <mergeCell ref="C28:C33"/>
    <mergeCell ref="K28:K33"/>
    <mergeCell ref="L20:L42"/>
    <mergeCell ref="H28:H30"/>
    <mergeCell ref="I28:I30"/>
    <mergeCell ref="K34:K42"/>
    <mergeCell ref="I20:I22"/>
    <mergeCell ref="J20:J22"/>
    <mergeCell ref="A17:A19"/>
    <mergeCell ref="B17:B19"/>
    <mergeCell ref="C17:C19"/>
    <mergeCell ref="D17:D19"/>
    <mergeCell ref="E17:E19"/>
    <mergeCell ref="F17:F19"/>
    <mergeCell ref="E28:E30"/>
    <mergeCell ref="F28:F30"/>
    <mergeCell ref="G28:G30"/>
    <mergeCell ref="G18:G19"/>
    <mergeCell ref="A20:A91"/>
    <mergeCell ref="B43:B91"/>
    <mergeCell ref="D20:D22"/>
    <mergeCell ref="E20:E22"/>
    <mergeCell ref="F20:F22"/>
    <mergeCell ref="G20:G22"/>
    <mergeCell ref="B20:B42"/>
    <mergeCell ref="C53:C56"/>
    <mergeCell ref="D53:D56"/>
    <mergeCell ref="E53:E56"/>
    <mergeCell ref="F53:F56"/>
    <mergeCell ref="G53:G56"/>
    <mergeCell ref="C57:C62"/>
    <mergeCell ref="D57:D62"/>
    <mergeCell ref="A1:AC4"/>
    <mergeCell ref="C34:C42"/>
    <mergeCell ref="D34:D42"/>
    <mergeCell ref="E34:E42"/>
    <mergeCell ref="F34:F42"/>
    <mergeCell ref="G34:G42"/>
    <mergeCell ref="H34:H42"/>
    <mergeCell ref="D31:D33"/>
    <mergeCell ref="E31:E33"/>
    <mergeCell ref="F31:F33"/>
    <mergeCell ref="G31:G33"/>
    <mergeCell ref="H31:H33"/>
    <mergeCell ref="I31:I33"/>
    <mergeCell ref="J31:J33"/>
    <mergeCell ref="K23:K27"/>
    <mergeCell ref="Q23:Q24"/>
    <mergeCell ref="D28:D30"/>
    <mergeCell ref="A16:AC16"/>
    <mergeCell ref="C20:C22"/>
    <mergeCell ref="J28:J30"/>
    <mergeCell ref="K20:K22"/>
    <mergeCell ref="C23:C27"/>
    <mergeCell ref="D23:D27"/>
    <mergeCell ref="E23:E27"/>
    <mergeCell ref="C43:C49"/>
    <mergeCell ref="F23:F27"/>
    <mergeCell ref="G23:G27"/>
    <mergeCell ref="H20:H22"/>
    <mergeCell ref="H53:H56"/>
    <mergeCell ref="I53:I56"/>
    <mergeCell ref="M57:M58"/>
    <mergeCell ref="N57:N58"/>
    <mergeCell ref="O57:O58"/>
    <mergeCell ref="K43:K49"/>
    <mergeCell ref="J43:J49"/>
    <mergeCell ref="I43:I49"/>
    <mergeCell ref="H43:H49"/>
    <mergeCell ref="G43:G49"/>
    <mergeCell ref="F43:F49"/>
    <mergeCell ref="E43:E49"/>
    <mergeCell ref="D43:D49"/>
    <mergeCell ref="M54:M55"/>
    <mergeCell ref="N54:N55"/>
    <mergeCell ref="C50:C52"/>
    <mergeCell ref="D50:D52"/>
    <mergeCell ref="E50:E52"/>
    <mergeCell ref="F50:F52"/>
    <mergeCell ref="G50:G52"/>
    <mergeCell ref="Q57:Q64"/>
    <mergeCell ref="M59:M60"/>
    <mergeCell ref="N59:N60"/>
    <mergeCell ref="M61:M62"/>
    <mergeCell ref="N61:N62"/>
    <mergeCell ref="M63:M64"/>
    <mergeCell ref="N63:N64"/>
    <mergeCell ref="M65:M66"/>
    <mergeCell ref="N65:N66"/>
    <mergeCell ref="I71:I72"/>
    <mergeCell ref="J71:J72"/>
    <mergeCell ref="K71:K72"/>
    <mergeCell ref="L73:L81"/>
    <mergeCell ref="I76:I77"/>
    <mergeCell ref="J76:J77"/>
    <mergeCell ref="K76:K77"/>
    <mergeCell ref="D73:D75"/>
    <mergeCell ref="E73:E75"/>
    <mergeCell ref="F73:F75"/>
    <mergeCell ref="G73:G75"/>
    <mergeCell ref="H73:H75"/>
    <mergeCell ref="I73:I75"/>
    <mergeCell ref="J73:J75"/>
    <mergeCell ref="K73:K75"/>
    <mergeCell ref="F80:F81"/>
    <mergeCell ref="G80:G81"/>
    <mergeCell ref="H80:H81"/>
    <mergeCell ref="I80:I81"/>
    <mergeCell ref="J80:J81"/>
    <mergeCell ref="K80:K81"/>
    <mergeCell ref="F69:F70"/>
    <mergeCell ref="G69:G70"/>
    <mergeCell ref="H69:H70"/>
    <mergeCell ref="C76:C77"/>
    <mergeCell ref="D76:D77"/>
    <mergeCell ref="E76:E77"/>
    <mergeCell ref="F76:F77"/>
    <mergeCell ref="G76:G77"/>
    <mergeCell ref="H76:H77"/>
    <mergeCell ref="D71:D72"/>
    <mergeCell ref="E71:E72"/>
    <mergeCell ref="F71:F72"/>
    <mergeCell ref="G71:G72"/>
    <mergeCell ref="H71:H72"/>
    <mergeCell ref="C78:C81"/>
    <mergeCell ref="D78:D79"/>
    <mergeCell ref="E78:E79"/>
    <mergeCell ref="F78:F79"/>
    <mergeCell ref="G78:G79"/>
    <mergeCell ref="H78:H79"/>
    <mergeCell ref="I78:I79"/>
    <mergeCell ref="J78:J79"/>
    <mergeCell ref="K78:K79"/>
    <mergeCell ref="D80:D81"/>
    <mergeCell ref="E80:E81"/>
  </mergeCells>
  <pageMargins left="0.70866141732283472" right="0.70866141732283472" top="0.74803149606299213" bottom="0.74803149606299213" header="0.31496062992125984" footer="0.31496062992125984"/>
  <pageSetup scale="27" fitToHeight="0" orientation="landscape" r:id="rId1"/>
  <rowBreaks count="2" manualBreakCount="2">
    <brk id="42" max="29" man="1"/>
    <brk id="81"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39CA9-2DB4-439E-9CD6-5D45EB039E85}">
  <sheetPr>
    <pageSetUpPr fitToPage="1"/>
  </sheetPr>
  <dimension ref="A1:AK33"/>
  <sheetViews>
    <sheetView showGridLines="0" tabSelected="1" view="pageBreakPreview" zoomScale="60" zoomScaleNormal="80" workbookViewId="0">
      <selection activeCell="S23" sqref="S23"/>
    </sheetView>
  </sheetViews>
  <sheetFormatPr baseColWidth="10" defaultColWidth="10.7109375" defaultRowHeight="15" x14ac:dyDescent="0.25"/>
  <cols>
    <col min="1" max="1" width="24.85546875" customWidth="1"/>
    <col min="2" max="2" width="21.5703125" customWidth="1"/>
    <col min="3" max="3" width="20" customWidth="1"/>
    <col min="4" max="4" width="19.28515625" customWidth="1"/>
    <col min="5" max="5" width="14.85546875" customWidth="1"/>
    <col min="6" max="6" width="12.28515625" customWidth="1"/>
    <col min="7" max="7" width="9.28515625" customWidth="1"/>
    <col min="8" max="8" width="8.140625" customWidth="1"/>
    <col min="9" max="9" width="8.7109375" customWidth="1"/>
    <col min="10" max="10" width="10.28515625" customWidth="1"/>
    <col min="11" max="11" width="20.7109375" style="2" customWidth="1"/>
    <col min="12" max="12" width="17.85546875" customWidth="1"/>
    <col min="13" max="13" width="9.7109375" customWidth="1"/>
    <col min="14" max="14" width="27.140625" customWidth="1"/>
    <col min="15" max="15" width="18.5703125" style="5" customWidth="1"/>
    <col min="16" max="16" width="20.7109375" customWidth="1"/>
    <col min="17" max="17" width="22.7109375" style="1" customWidth="1"/>
    <col min="18" max="26" width="3.7109375" customWidth="1"/>
    <col min="27" max="27" width="5.5703125" customWidth="1"/>
    <col min="28" max="28" width="5.140625" customWidth="1"/>
    <col min="29" max="29" width="7" customWidth="1"/>
  </cols>
  <sheetData>
    <row r="1" spans="1:37" ht="31.5" customHeight="1" x14ac:dyDescent="0.25">
      <c r="A1" s="255" t="s">
        <v>749</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row>
    <row r="2" spans="1:37" x14ac:dyDescent="0.25">
      <c r="A2" s="256"/>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row>
    <row r="3" spans="1:37" ht="39.75" customHeight="1" x14ac:dyDescent="0.25">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row>
    <row r="4" spans="1:37" ht="39.75" customHeight="1" x14ac:dyDescent="0.25">
      <c r="A4" s="256"/>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row>
    <row r="5" spans="1:37" ht="30" customHeight="1" x14ac:dyDescent="0.35">
      <c r="A5" s="7"/>
      <c r="B5" s="7"/>
      <c r="C5" s="7"/>
      <c r="D5" s="7"/>
      <c r="E5" s="7"/>
      <c r="F5" s="7"/>
      <c r="G5" s="7"/>
      <c r="H5" s="7"/>
      <c r="I5" s="7"/>
      <c r="J5" s="7"/>
      <c r="K5" s="7"/>
      <c r="L5" s="7"/>
      <c r="M5" s="7"/>
      <c r="N5" s="7"/>
      <c r="O5" s="7"/>
      <c r="P5" s="7"/>
      <c r="Q5" s="7"/>
      <c r="R5" s="7"/>
      <c r="S5" s="7"/>
      <c r="T5" s="7"/>
      <c r="U5" s="7"/>
      <c r="V5" s="7"/>
      <c r="W5" s="7"/>
      <c r="X5" s="7"/>
      <c r="Y5" s="7"/>
      <c r="Z5" s="7"/>
      <c r="AA5" s="7"/>
      <c r="AB5" s="7"/>
      <c r="AC5" s="7"/>
    </row>
    <row r="6" spans="1:37" ht="21" x14ac:dyDescent="0.35">
      <c r="A6" s="82" t="s">
        <v>116</v>
      </c>
      <c r="B6" s="83"/>
      <c r="C6" s="84" t="s">
        <v>117</v>
      </c>
      <c r="D6" s="85"/>
      <c r="E6" s="86"/>
      <c r="F6" s="87"/>
      <c r="G6" s="88"/>
      <c r="H6" s="84"/>
      <c r="I6" s="84"/>
      <c r="J6" s="84"/>
      <c r="K6" s="84"/>
      <c r="L6" s="84"/>
      <c r="M6" s="84"/>
      <c r="N6" s="84"/>
      <c r="O6" s="84"/>
      <c r="P6" s="84"/>
      <c r="Q6" s="84"/>
      <c r="R6" s="84"/>
      <c r="S6" s="84"/>
      <c r="T6" s="84"/>
      <c r="U6" s="84"/>
      <c r="V6" s="84"/>
      <c r="W6" s="84"/>
      <c r="X6" s="84"/>
      <c r="Y6" s="91"/>
      <c r="Z6" s="91"/>
      <c r="AA6" s="91"/>
      <c r="AB6" s="91"/>
      <c r="AC6" s="91"/>
      <c r="AD6" s="91"/>
      <c r="AE6" s="8"/>
      <c r="AF6" s="8"/>
      <c r="AG6" s="9"/>
      <c r="AH6" s="9"/>
      <c r="AI6" s="9"/>
      <c r="AJ6" s="9"/>
      <c r="AK6" s="9"/>
    </row>
    <row r="7" spans="1:37" ht="21" x14ac:dyDescent="0.35">
      <c r="A7" s="84"/>
      <c r="B7" s="83"/>
      <c r="C7" s="84"/>
      <c r="D7" s="84"/>
      <c r="E7" s="86"/>
      <c r="F7" s="87"/>
      <c r="G7" s="88"/>
      <c r="H7" s="84"/>
      <c r="I7" s="84"/>
      <c r="J7" s="84"/>
      <c r="K7" s="84"/>
      <c r="L7" s="84"/>
      <c r="M7" s="84"/>
      <c r="N7" s="84"/>
      <c r="O7" s="84"/>
      <c r="P7" s="84"/>
      <c r="Q7" s="84"/>
      <c r="R7" s="84"/>
      <c r="S7" s="84"/>
      <c r="T7" s="84"/>
      <c r="U7" s="84"/>
      <c r="V7" s="84"/>
      <c r="W7" s="84"/>
      <c r="X7" s="84"/>
      <c r="Y7" s="91"/>
      <c r="Z7" s="91"/>
      <c r="AA7" s="91"/>
      <c r="AB7" s="91"/>
      <c r="AC7" s="91"/>
      <c r="AD7" s="91"/>
      <c r="AE7" s="8"/>
      <c r="AF7" s="8"/>
      <c r="AG7" s="9"/>
      <c r="AH7" s="9"/>
      <c r="AI7" s="9"/>
      <c r="AJ7" s="9"/>
      <c r="AK7" s="9"/>
    </row>
    <row r="8" spans="1:37" ht="21" x14ac:dyDescent="0.35">
      <c r="A8" s="82" t="s">
        <v>118</v>
      </c>
      <c r="B8" s="83"/>
      <c r="C8" s="90" t="s">
        <v>119</v>
      </c>
      <c r="D8" s="85"/>
      <c r="E8" s="86"/>
      <c r="F8" s="87"/>
      <c r="G8" s="88"/>
      <c r="H8" s="84"/>
      <c r="I8" s="84"/>
      <c r="J8" s="84"/>
      <c r="K8" s="84"/>
      <c r="L8" s="84"/>
      <c r="M8" s="84"/>
      <c r="N8" s="84"/>
      <c r="O8" s="84"/>
      <c r="P8" s="84"/>
      <c r="Q8" s="84"/>
      <c r="R8" s="84"/>
      <c r="S8" s="84"/>
      <c r="T8" s="84"/>
      <c r="U8" s="84"/>
      <c r="V8" s="84"/>
      <c r="W8" s="84"/>
      <c r="X8" s="84"/>
      <c r="Y8" s="91"/>
      <c r="Z8" s="91"/>
      <c r="AA8" s="91"/>
      <c r="AB8" s="91"/>
      <c r="AC8" s="91"/>
      <c r="AD8" s="91"/>
      <c r="AE8" s="8"/>
      <c r="AF8" s="8"/>
      <c r="AG8" s="9"/>
      <c r="AH8" s="9"/>
      <c r="AI8" s="9"/>
      <c r="AJ8" s="9"/>
      <c r="AK8" s="9"/>
    </row>
    <row r="9" spans="1:37" ht="21" x14ac:dyDescent="0.35">
      <c r="A9" s="84"/>
      <c r="B9" s="83"/>
      <c r="C9" s="84"/>
      <c r="D9" s="84"/>
      <c r="E9" s="86"/>
      <c r="F9" s="87"/>
      <c r="G9" s="88"/>
      <c r="H9" s="84"/>
      <c r="I9" s="84"/>
      <c r="J9" s="84"/>
      <c r="K9" s="84"/>
      <c r="L9" s="84"/>
      <c r="M9" s="84"/>
      <c r="N9" s="84"/>
      <c r="O9" s="84"/>
      <c r="P9" s="84"/>
      <c r="Q9" s="84"/>
      <c r="R9" s="84"/>
      <c r="S9" s="84"/>
      <c r="T9" s="84"/>
      <c r="U9" s="84"/>
      <c r="V9" s="84"/>
      <c r="W9" s="84"/>
      <c r="X9" s="84"/>
      <c r="Y9" s="91"/>
      <c r="Z9" s="91"/>
      <c r="AA9" s="91"/>
      <c r="AB9" s="91"/>
      <c r="AC9" s="91"/>
      <c r="AD9" s="91"/>
      <c r="AE9" s="8"/>
      <c r="AF9" s="8"/>
      <c r="AG9" s="9"/>
      <c r="AH9" s="9"/>
      <c r="AI9" s="9"/>
      <c r="AJ9" s="9"/>
      <c r="AK9" s="9"/>
    </row>
    <row r="10" spans="1:37" ht="21" x14ac:dyDescent="0.35">
      <c r="A10" s="82" t="s">
        <v>193</v>
      </c>
      <c r="B10" s="83">
        <v>2</v>
      </c>
      <c r="C10" s="84" t="s">
        <v>683</v>
      </c>
      <c r="D10" s="85"/>
      <c r="E10" s="86"/>
      <c r="F10" s="87"/>
      <c r="G10" s="88"/>
      <c r="H10" s="84"/>
      <c r="I10" s="84"/>
      <c r="J10" s="84"/>
      <c r="K10" s="84"/>
      <c r="L10" s="84"/>
      <c r="M10" s="84"/>
      <c r="N10" s="84"/>
      <c r="O10" s="84"/>
      <c r="P10" s="84"/>
      <c r="Q10" s="84"/>
      <c r="R10" s="84"/>
      <c r="S10" s="84"/>
      <c r="T10" s="84"/>
      <c r="U10" s="84"/>
      <c r="V10" s="84"/>
      <c r="W10" s="84"/>
      <c r="X10" s="84"/>
      <c r="Y10" s="91"/>
      <c r="Z10" s="91"/>
      <c r="AA10" s="92"/>
      <c r="AB10" s="92"/>
      <c r="AC10" s="92"/>
      <c r="AD10" s="91"/>
      <c r="AE10" s="8"/>
      <c r="AF10" s="8"/>
      <c r="AG10" s="9"/>
      <c r="AH10" s="9"/>
      <c r="AI10" s="9"/>
      <c r="AJ10" s="9"/>
      <c r="AK10" s="9"/>
    </row>
    <row r="11" spans="1:37" ht="21" x14ac:dyDescent="0.35">
      <c r="A11" s="84"/>
      <c r="B11" s="83"/>
      <c r="C11" s="84"/>
      <c r="D11" s="84"/>
      <c r="E11" s="86"/>
      <c r="F11" s="87"/>
      <c r="G11" s="88"/>
      <c r="H11" s="84"/>
      <c r="I11" s="84"/>
      <c r="J11" s="84"/>
      <c r="K11" s="84"/>
      <c r="L11" s="84"/>
      <c r="M11" s="84"/>
      <c r="N11" s="84"/>
      <c r="O11" s="84"/>
      <c r="P11" s="84"/>
      <c r="Q11" s="84"/>
      <c r="R11" s="84"/>
      <c r="S11" s="84"/>
      <c r="T11" s="84"/>
      <c r="U11" s="84"/>
      <c r="V11" s="84"/>
      <c r="W11" s="84"/>
      <c r="X11" s="84"/>
      <c r="Y11" s="91"/>
      <c r="Z11" s="91"/>
      <c r="AA11" s="93"/>
      <c r="AB11" s="93"/>
      <c r="AC11" s="93"/>
      <c r="AD11" s="91"/>
      <c r="AE11" s="8"/>
      <c r="AF11" s="8"/>
      <c r="AG11" s="9"/>
      <c r="AH11" s="9"/>
      <c r="AI11" s="9"/>
      <c r="AJ11" s="9"/>
      <c r="AK11" s="9"/>
    </row>
    <row r="12" spans="1:37" ht="21" x14ac:dyDescent="0.35">
      <c r="A12" s="82" t="s">
        <v>120</v>
      </c>
      <c r="B12" s="83">
        <v>2</v>
      </c>
      <c r="C12" s="84" t="s">
        <v>684</v>
      </c>
      <c r="D12" s="85"/>
      <c r="E12" s="86"/>
      <c r="F12" s="87"/>
      <c r="G12" s="88"/>
      <c r="H12" s="84"/>
      <c r="I12" s="84"/>
      <c r="J12" s="84"/>
      <c r="K12" s="84"/>
      <c r="L12" s="84"/>
      <c r="M12" s="84"/>
      <c r="N12" s="84"/>
      <c r="O12" s="84"/>
      <c r="P12" s="84"/>
      <c r="Q12" s="84"/>
      <c r="R12" s="84"/>
      <c r="S12" s="84"/>
      <c r="T12" s="84"/>
      <c r="U12" s="84"/>
      <c r="V12" s="84"/>
      <c r="W12" s="84"/>
      <c r="X12" s="84"/>
      <c r="Y12" s="91"/>
      <c r="Z12" s="91"/>
      <c r="AA12" s="93"/>
      <c r="AB12" s="93"/>
      <c r="AC12" s="93"/>
      <c r="AD12" s="91"/>
      <c r="AE12" s="8"/>
      <c r="AF12" s="8"/>
      <c r="AG12" s="9"/>
      <c r="AH12" s="9"/>
      <c r="AI12" s="9"/>
      <c r="AJ12" s="9"/>
      <c r="AK12" s="9"/>
    </row>
    <row r="13" spans="1:37" ht="21" x14ac:dyDescent="0.35">
      <c r="A13" s="82"/>
      <c r="B13" s="83"/>
      <c r="C13" s="83"/>
      <c r="D13" s="84"/>
      <c r="E13" s="86"/>
      <c r="F13" s="87"/>
      <c r="G13" s="88"/>
      <c r="H13" s="84"/>
      <c r="I13" s="84"/>
      <c r="J13" s="84"/>
      <c r="K13" s="84"/>
      <c r="L13" s="84"/>
      <c r="M13" s="84"/>
      <c r="N13" s="84"/>
      <c r="O13" s="84"/>
      <c r="P13" s="84"/>
      <c r="Q13" s="84"/>
      <c r="R13" s="84"/>
      <c r="S13" s="84"/>
      <c r="T13" s="84"/>
      <c r="U13" s="84"/>
      <c r="V13" s="84"/>
      <c r="W13" s="84"/>
      <c r="X13" s="84"/>
      <c r="Y13" s="91"/>
      <c r="Z13" s="92"/>
      <c r="AA13" s="92"/>
      <c r="AB13" s="92"/>
      <c r="AC13" s="92"/>
      <c r="AD13" s="91"/>
      <c r="AE13" s="8"/>
      <c r="AF13" s="8"/>
      <c r="AG13" s="9"/>
      <c r="AH13" s="9"/>
      <c r="AI13" s="9"/>
      <c r="AJ13" s="9"/>
      <c r="AK13" s="9"/>
    </row>
    <row r="14" spans="1:37" ht="21" x14ac:dyDescent="0.35">
      <c r="A14" s="82" t="s">
        <v>121</v>
      </c>
      <c r="B14" s="83"/>
      <c r="C14" s="84" t="s">
        <v>688</v>
      </c>
      <c r="D14" s="85"/>
      <c r="E14" s="86"/>
      <c r="F14" s="87"/>
      <c r="G14" s="88"/>
      <c r="H14" s="84"/>
      <c r="I14" s="84"/>
      <c r="J14" s="84"/>
      <c r="K14" s="84"/>
      <c r="L14" s="84"/>
      <c r="M14" s="84"/>
      <c r="N14" s="84"/>
      <c r="O14" s="84"/>
      <c r="P14" s="84"/>
      <c r="Q14" s="84"/>
      <c r="R14" s="84"/>
      <c r="S14" s="84"/>
      <c r="T14" s="84"/>
      <c r="U14" s="84"/>
      <c r="V14" s="84"/>
      <c r="W14" s="84"/>
      <c r="X14" s="84"/>
      <c r="Y14" s="91"/>
      <c r="Z14" s="93"/>
      <c r="AA14" s="93"/>
      <c r="AB14" s="93"/>
      <c r="AC14" s="93"/>
      <c r="AD14" s="91"/>
      <c r="AE14" s="8"/>
      <c r="AF14" s="8"/>
      <c r="AG14" s="9"/>
      <c r="AH14" s="9"/>
      <c r="AI14" s="9"/>
      <c r="AJ14" s="9"/>
      <c r="AK14" s="9"/>
    </row>
    <row r="15" spans="1:37" x14ac:dyDescent="0.25">
      <c r="A15" s="16"/>
      <c r="B15" s="14"/>
      <c r="C15" s="6"/>
      <c r="D15" s="6"/>
      <c r="E15" s="15"/>
      <c r="F15" s="12"/>
      <c r="G15" s="13"/>
      <c r="H15" s="6"/>
      <c r="I15" s="6"/>
      <c r="J15" s="6"/>
      <c r="K15" s="6"/>
      <c r="L15" s="6"/>
      <c r="M15" s="6"/>
      <c r="N15" s="6"/>
      <c r="O15" s="6"/>
      <c r="P15" s="6"/>
      <c r="Q15" s="6"/>
      <c r="R15" s="6"/>
      <c r="S15" s="6"/>
      <c r="T15" s="6"/>
      <c r="U15" s="6"/>
      <c r="V15" s="6"/>
      <c r="W15" s="6"/>
      <c r="X15" s="6"/>
      <c r="Y15" s="8"/>
      <c r="Z15" s="11"/>
      <c r="AA15" s="11"/>
      <c r="AB15" s="11"/>
      <c r="AC15" s="11"/>
      <c r="AD15" s="8"/>
      <c r="AE15" s="8"/>
      <c r="AF15" s="8"/>
      <c r="AG15" s="9"/>
      <c r="AH15" s="9"/>
      <c r="AI15" s="9"/>
      <c r="AJ15" s="9"/>
      <c r="AK15" s="9"/>
    </row>
    <row r="16" spans="1:37" ht="19.5" thickBot="1" x14ac:dyDescent="0.3">
      <c r="A16" s="257"/>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row>
    <row r="17" spans="1:29" ht="27.75" customHeight="1" x14ac:dyDescent="0.25">
      <c r="A17" s="261" t="s">
        <v>26</v>
      </c>
      <c r="B17" s="264" t="s">
        <v>27</v>
      </c>
      <c r="C17" s="264" t="s">
        <v>112</v>
      </c>
      <c r="D17" s="264" t="s">
        <v>111</v>
      </c>
      <c r="E17" s="264" t="s">
        <v>659</v>
      </c>
      <c r="F17" s="264" t="s">
        <v>29</v>
      </c>
      <c r="G17" s="283" t="s">
        <v>660</v>
      </c>
      <c r="H17" s="284"/>
      <c r="I17" s="284"/>
      <c r="J17" s="285"/>
      <c r="K17" s="264" t="s">
        <v>31</v>
      </c>
      <c r="L17" s="264" t="s">
        <v>32</v>
      </c>
      <c r="M17" s="264" t="s">
        <v>25</v>
      </c>
      <c r="N17" s="264" t="s">
        <v>33</v>
      </c>
      <c r="O17" s="286" t="s">
        <v>34</v>
      </c>
      <c r="P17" s="264" t="s">
        <v>35</v>
      </c>
      <c r="Q17" s="264" t="s">
        <v>87</v>
      </c>
      <c r="R17" s="279" t="s">
        <v>36</v>
      </c>
      <c r="S17" s="280"/>
      <c r="T17" s="280"/>
      <c r="U17" s="280"/>
      <c r="V17" s="280"/>
      <c r="W17" s="280"/>
      <c r="X17" s="280"/>
      <c r="Y17" s="280"/>
      <c r="Z17" s="280"/>
      <c r="AA17" s="280"/>
      <c r="AB17" s="280"/>
      <c r="AC17" s="281"/>
    </row>
    <row r="18" spans="1:29" ht="15" customHeight="1" x14ac:dyDescent="0.25">
      <c r="A18" s="262"/>
      <c r="B18" s="265"/>
      <c r="C18" s="265"/>
      <c r="D18" s="265"/>
      <c r="E18" s="265"/>
      <c r="F18" s="265"/>
      <c r="G18" s="265" t="s">
        <v>37</v>
      </c>
      <c r="H18" s="265" t="s">
        <v>38</v>
      </c>
      <c r="I18" s="265" t="s">
        <v>39</v>
      </c>
      <c r="J18" s="265" t="s">
        <v>40</v>
      </c>
      <c r="K18" s="265"/>
      <c r="L18" s="265"/>
      <c r="M18" s="265"/>
      <c r="N18" s="265"/>
      <c r="O18" s="287"/>
      <c r="P18" s="265"/>
      <c r="Q18" s="265"/>
      <c r="R18" s="276" t="s">
        <v>37</v>
      </c>
      <c r="S18" s="277"/>
      <c r="T18" s="282"/>
      <c r="U18" s="276" t="s">
        <v>38</v>
      </c>
      <c r="V18" s="277"/>
      <c r="W18" s="282"/>
      <c r="X18" s="276" t="s">
        <v>39</v>
      </c>
      <c r="Y18" s="277"/>
      <c r="Z18" s="282"/>
      <c r="AA18" s="276" t="s">
        <v>40</v>
      </c>
      <c r="AB18" s="277"/>
      <c r="AC18" s="278"/>
    </row>
    <row r="19" spans="1:29" ht="18.75" x14ac:dyDescent="0.25">
      <c r="A19" s="263"/>
      <c r="B19" s="266"/>
      <c r="C19" s="266"/>
      <c r="D19" s="266"/>
      <c r="E19" s="266"/>
      <c r="F19" s="266"/>
      <c r="G19" s="266"/>
      <c r="H19" s="266"/>
      <c r="I19" s="266"/>
      <c r="J19" s="266"/>
      <c r="K19" s="266"/>
      <c r="L19" s="266"/>
      <c r="M19" s="266"/>
      <c r="N19" s="266"/>
      <c r="O19" s="288"/>
      <c r="P19" s="266"/>
      <c r="Q19" s="266"/>
      <c r="R19" s="21">
        <v>1</v>
      </c>
      <c r="S19" s="21">
        <v>2</v>
      </c>
      <c r="T19" s="21">
        <v>3</v>
      </c>
      <c r="U19" s="21">
        <v>4</v>
      </c>
      <c r="V19" s="21">
        <v>5</v>
      </c>
      <c r="W19" s="21">
        <v>6</v>
      </c>
      <c r="X19" s="21">
        <v>7</v>
      </c>
      <c r="Y19" s="21">
        <v>8</v>
      </c>
      <c r="Z19" s="21">
        <v>9</v>
      </c>
      <c r="AA19" s="21">
        <v>10</v>
      </c>
      <c r="AB19" s="21">
        <v>11</v>
      </c>
      <c r="AC19" s="22">
        <v>12</v>
      </c>
    </row>
    <row r="20" spans="1:29" ht="59.25" customHeight="1" x14ac:dyDescent="0.25">
      <c r="A20" s="298" t="s">
        <v>751</v>
      </c>
      <c r="B20" s="271" t="s">
        <v>752</v>
      </c>
      <c r="C20" s="238" t="s">
        <v>673</v>
      </c>
      <c r="D20" s="238" t="s">
        <v>77</v>
      </c>
      <c r="E20" s="238">
        <v>0</v>
      </c>
      <c r="F20" s="238">
        <v>1</v>
      </c>
      <c r="G20" s="238"/>
      <c r="H20" s="238">
        <v>1</v>
      </c>
      <c r="I20" s="238">
        <v>1</v>
      </c>
      <c r="J20" s="238">
        <v>1</v>
      </c>
      <c r="K20" s="238" t="s">
        <v>674</v>
      </c>
      <c r="L20" s="237" t="s">
        <v>78</v>
      </c>
      <c r="M20" s="52">
        <v>1</v>
      </c>
      <c r="N20" s="34" t="s">
        <v>79</v>
      </c>
      <c r="O20" s="35">
        <f>11369970/3</f>
        <v>3789990</v>
      </c>
      <c r="P20" s="237" t="s">
        <v>80</v>
      </c>
      <c r="Q20" s="240" t="s">
        <v>179</v>
      </c>
      <c r="R20" s="37"/>
      <c r="S20" s="37"/>
      <c r="T20" s="37"/>
      <c r="U20" s="37"/>
      <c r="V20" s="37"/>
      <c r="W20" s="37"/>
      <c r="X20" s="37"/>
      <c r="Y20" s="37"/>
      <c r="Z20" s="37"/>
      <c r="AA20" s="37"/>
      <c r="AB20" s="37"/>
      <c r="AC20" s="38"/>
    </row>
    <row r="21" spans="1:29" ht="84" customHeight="1" x14ac:dyDescent="0.25">
      <c r="A21" s="298"/>
      <c r="B21" s="271"/>
      <c r="C21" s="238"/>
      <c r="D21" s="238"/>
      <c r="E21" s="238"/>
      <c r="F21" s="238"/>
      <c r="G21" s="238"/>
      <c r="H21" s="238"/>
      <c r="I21" s="238"/>
      <c r="J21" s="238"/>
      <c r="K21" s="238"/>
      <c r="L21" s="237"/>
      <c r="M21" s="52">
        <v>2</v>
      </c>
      <c r="N21" s="68" t="s">
        <v>675</v>
      </c>
      <c r="O21" s="35">
        <v>0</v>
      </c>
      <c r="P21" s="237"/>
      <c r="Q21" s="240"/>
      <c r="R21" s="37"/>
      <c r="S21" s="37"/>
      <c r="T21" s="37"/>
      <c r="U21" s="37"/>
      <c r="V21" s="37"/>
      <c r="W21" s="37"/>
      <c r="X21" s="37"/>
      <c r="Y21" s="37"/>
      <c r="Z21" s="37"/>
      <c r="AA21" s="37"/>
      <c r="AB21" s="37"/>
      <c r="AC21" s="38"/>
    </row>
    <row r="22" spans="1:29" ht="93.75" x14ac:dyDescent="0.3">
      <c r="A22" s="298"/>
      <c r="B22" s="271"/>
      <c r="C22" s="238"/>
      <c r="D22" s="40" t="s">
        <v>692</v>
      </c>
      <c r="E22" s="40">
        <v>0</v>
      </c>
      <c r="F22" s="40">
        <v>0.2</v>
      </c>
      <c r="G22" s="40"/>
      <c r="H22" s="40"/>
      <c r="I22" s="40">
        <v>0.2</v>
      </c>
      <c r="J22" s="40"/>
      <c r="K22" s="40" t="s">
        <v>180</v>
      </c>
      <c r="L22" s="237"/>
      <c r="M22" s="52">
        <v>3</v>
      </c>
      <c r="N22" s="36" t="s">
        <v>81</v>
      </c>
      <c r="O22" s="53">
        <v>0</v>
      </c>
      <c r="P22" s="237"/>
      <c r="Q22" s="94" t="s">
        <v>181</v>
      </c>
      <c r="R22" s="37"/>
      <c r="S22" s="37"/>
      <c r="T22" s="37"/>
      <c r="U22" s="37"/>
      <c r="V22" s="37"/>
      <c r="W22" s="37"/>
      <c r="X22" s="37"/>
      <c r="Y22" s="37"/>
      <c r="Z22" s="37"/>
      <c r="AA22" s="37"/>
      <c r="AB22" s="37"/>
      <c r="AC22" s="38"/>
    </row>
    <row r="23" spans="1:29" ht="131.25" x14ac:dyDescent="0.25">
      <c r="A23" s="298"/>
      <c r="B23" s="271"/>
      <c r="C23" s="226" t="s">
        <v>82</v>
      </c>
      <c r="D23" s="226" t="s">
        <v>676</v>
      </c>
      <c r="E23" s="229">
        <v>0</v>
      </c>
      <c r="F23" s="229">
        <v>20</v>
      </c>
      <c r="G23" s="229"/>
      <c r="H23" s="229"/>
      <c r="I23" s="229">
        <v>10</v>
      </c>
      <c r="J23" s="229">
        <v>10</v>
      </c>
      <c r="K23" s="226" t="s">
        <v>677</v>
      </c>
      <c r="L23" s="237"/>
      <c r="M23" s="61">
        <v>1</v>
      </c>
      <c r="N23" s="95" t="s">
        <v>83</v>
      </c>
      <c r="O23" s="35">
        <v>3789990</v>
      </c>
      <c r="P23" s="237"/>
      <c r="Q23" s="95" t="s">
        <v>182</v>
      </c>
      <c r="R23" s="37"/>
      <c r="S23" s="37"/>
      <c r="T23" s="37"/>
      <c r="U23" s="37"/>
      <c r="V23" s="37"/>
      <c r="W23" s="37"/>
      <c r="X23" s="37"/>
      <c r="Y23" s="37"/>
      <c r="Z23" s="37"/>
      <c r="AA23" s="37"/>
      <c r="AB23" s="37"/>
      <c r="AC23" s="38"/>
    </row>
    <row r="24" spans="1:29" ht="56.25" x14ac:dyDescent="0.3">
      <c r="A24" s="298"/>
      <c r="B24" s="271"/>
      <c r="C24" s="226"/>
      <c r="D24" s="226"/>
      <c r="E24" s="229"/>
      <c r="F24" s="229"/>
      <c r="G24" s="229"/>
      <c r="H24" s="229"/>
      <c r="I24" s="229"/>
      <c r="J24" s="229"/>
      <c r="K24" s="226"/>
      <c r="L24" s="237"/>
      <c r="M24" s="61">
        <v>2</v>
      </c>
      <c r="N24" s="94" t="s">
        <v>84</v>
      </c>
      <c r="O24" s="35">
        <v>0</v>
      </c>
      <c r="P24" s="237"/>
      <c r="Q24" s="95" t="s">
        <v>183</v>
      </c>
      <c r="R24" s="37"/>
      <c r="S24" s="37"/>
      <c r="T24" s="37"/>
      <c r="U24" s="37"/>
      <c r="V24" s="37"/>
      <c r="W24" s="37"/>
      <c r="X24" s="37"/>
      <c r="Y24" s="37"/>
      <c r="Z24" s="37"/>
      <c r="AA24" s="37"/>
      <c r="AB24" s="37"/>
      <c r="AC24" s="38"/>
    </row>
    <row r="25" spans="1:29" ht="54" customHeight="1" x14ac:dyDescent="0.3">
      <c r="A25" s="298"/>
      <c r="B25" s="271"/>
      <c r="C25" s="226"/>
      <c r="D25" s="226"/>
      <c r="E25" s="229"/>
      <c r="F25" s="229"/>
      <c r="G25" s="229"/>
      <c r="H25" s="229"/>
      <c r="I25" s="229"/>
      <c r="J25" s="229"/>
      <c r="K25" s="226"/>
      <c r="L25" s="237"/>
      <c r="M25" s="61">
        <v>3</v>
      </c>
      <c r="N25" s="94" t="s">
        <v>85</v>
      </c>
      <c r="O25" s="35">
        <v>0</v>
      </c>
      <c r="P25" s="237"/>
      <c r="Q25" s="95" t="s">
        <v>184</v>
      </c>
      <c r="R25" s="37"/>
      <c r="S25" s="37"/>
      <c r="T25" s="37"/>
      <c r="U25" s="37"/>
      <c r="V25" s="37"/>
      <c r="W25" s="37"/>
      <c r="X25" s="37"/>
      <c r="Y25" s="37"/>
      <c r="Z25" s="37"/>
      <c r="AA25" s="37"/>
      <c r="AB25" s="37"/>
      <c r="AC25" s="38"/>
    </row>
    <row r="26" spans="1:29" ht="75.75" customHeight="1" x14ac:dyDescent="0.3">
      <c r="A26" s="298"/>
      <c r="B26" s="271"/>
      <c r="C26" s="226"/>
      <c r="D26" s="226"/>
      <c r="E26" s="229"/>
      <c r="F26" s="229"/>
      <c r="G26" s="229"/>
      <c r="H26" s="229"/>
      <c r="I26" s="229"/>
      <c r="J26" s="229"/>
      <c r="K26" s="226"/>
      <c r="L26" s="237"/>
      <c r="M26" s="61">
        <v>4</v>
      </c>
      <c r="N26" s="94" t="s">
        <v>678</v>
      </c>
      <c r="O26" s="35">
        <v>0</v>
      </c>
      <c r="P26" s="237"/>
      <c r="Q26" s="226" t="s">
        <v>185</v>
      </c>
      <c r="R26" s="37"/>
      <c r="S26" s="37"/>
      <c r="T26" s="37"/>
      <c r="U26" s="37"/>
      <c r="V26" s="37"/>
      <c r="W26" s="37"/>
      <c r="X26" s="37"/>
      <c r="Y26" s="37"/>
      <c r="Z26" s="37"/>
      <c r="AA26" s="37"/>
      <c r="AB26" s="37"/>
      <c r="AC26" s="38"/>
    </row>
    <row r="27" spans="1:29" ht="47.25" customHeight="1" x14ac:dyDescent="0.25">
      <c r="A27" s="298"/>
      <c r="B27" s="271"/>
      <c r="C27" s="226"/>
      <c r="D27" s="226"/>
      <c r="E27" s="229"/>
      <c r="F27" s="229"/>
      <c r="G27" s="229"/>
      <c r="H27" s="229"/>
      <c r="I27" s="229"/>
      <c r="J27" s="229"/>
      <c r="K27" s="226"/>
      <c r="L27" s="237"/>
      <c r="M27" s="61">
        <v>5</v>
      </c>
      <c r="N27" s="95" t="s">
        <v>86</v>
      </c>
      <c r="O27" s="35">
        <v>0</v>
      </c>
      <c r="P27" s="237"/>
      <c r="Q27" s="226"/>
      <c r="R27" s="37"/>
      <c r="S27" s="37"/>
      <c r="T27" s="37"/>
      <c r="U27" s="37"/>
      <c r="V27" s="37"/>
      <c r="W27" s="37"/>
      <c r="X27" s="37"/>
      <c r="Y27" s="37"/>
      <c r="Z27" s="37"/>
      <c r="AA27" s="37"/>
      <c r="AB27" s="37"/>
      <c r="AC27" s="38"/>
    </row>
    <row r="28" spans="1:29" ht="57" customHeight="1" x14ac:dyDescent="0.25">
      <c r="A28" s="298"/>
      <c r="B28" s="271"/>
      <c r="C28" s="270" t="s">
        <v>194</v>
      </c>
      <c r="D28" s="305" t="s">
        <v>693</v>
      </c>
      <c r="E28" s="303">
        <v>1</v>
      </c>
      <c r="F28" s="303">
        <v>1</v>
      </c>
      <c r="G28" s="303">
        <v>1</v>
      </c>
      <c r="H28" s="303">
        <v>1</v>
      </c>
      <c r="I28" s="303">
        <v>1</v>
      </c>
      <c r="J28" s="303">
        <v>1</v>
      </c>
      <c r="K28" s="274" t="s">
        <v>195</v>
      </c>
      <c r="L28" s="274" t="s">
        <v>196</v>
      </c>
      <c r="M28" s="63">
        <v>1</v>
      </c>
      <c r="N28" s="96" t="s">
        <v>197</v>
      </c>
      <c r="O28" s="97">
        <f>11638984/2</f>
        <v>5819492</v>
      </c>
      <c r="P28" s="274" t="s">
        <v>198</v>
      </c>
      <c r="Q28" s="98" t="s">
        <v>199</v>
      </c>
      <c r="R28" s="99"/>
      <c r="S28" s="99"/>
      <c r="T28" s="99"/>
      <c r="U28" s="99"/>
      <c r="V28" s="99"/>
      <c r="W28" s="99"/>
      <c r="X28" s="99"/>
      <c r="Y28" s="99"/>
      <c r="Z28" s="99"/>
      <c r="AA28" s="99"/>
      <c r="AB28" s="99"/>
      <c r="AC28" s="100"/>
    </row>
    <row r="29" spans="1:29" ht="56.25" x14ac:dyDescent="0.25">
      <c r="A29" s="298"/>
      <c r="B29" s="271"/>
      <c r="C29" s="271"/>
      <c r="D29" s="275"/>
      <c r="E29" s="237"/>
      <c r="F29" s="300"/>
      <c r="G29" s="300"/>
      <c r="H29" s="300"/>
      <c r="I29" s="300"/>
      <c r="J29" s="300"/>
      <c r="K29" s="237"/>
      <c r="L29" s="237"/>
      <c r="M29" s="52">
        <v>2</v>
      </c>
      <c r="N29" s="34" t="s">
        <v>200</v>
      </c>
      <c r="O29" s="35">
        <v>0</v>
      </c>
      <c r="P29" s="237"/>
      <c r="Q29" s="101" t="s">
        <v>201</v>
      </c>
      <c r="R29" s="102"/>
      <c r="S29" s="102"/>
      <c r="T29" s="102"/>
      <c r="U29" s="102"/>
      <c r="V29" s="102"/>
      <c r="W29" s="102"/>
      <c r="X29" s="102"/>
      <c r="Y29" s="102"/>
      <c r="Z29" s="102"/>
      <c r="AA29" s="102"/>
      <c r="AB29" s="102"/>
      <c r="AC29" s="103"/>
    </row>
    <row r="30" spans="1:29" ht="63" customHeight="1" x14ac:dyDescent="0.25">
      <c r="A30" s="298"/>
      <c r="B30" s="271"/>
      <c r="C30" s="271"/>
      <c r="D30" s="275"/>
      <c r="E30" s="237"/>
      <c r="F30" s="300"/>
      <c r="G30" s="300"/>
      <c r="H30" s="300"/>
      <c r="I30" s="300"/>
      <c r="J30" s="300"/>
      <c r="K30" s="237"/>
      <c r="L30" s="237"/>
      <c r="M30" s="52">
        <v>3</v>
      </c>
      <c r="N30" s="34" t="s">
        <v>202</v>
      </c>
      <c r="O30" s="35">
        <v>0</v>
      </c>
      <c r="P30" s="237"/>
      <c r="Q30" s="101"/>
      <c r="R30" s="102"/>
      <c r="S30" s="102"/>
      <c r="T30" s="102"/>
      <c r="U30" s="102"/>
      <c r="V30" s="102"/>
      <c r="W30" s="102"/>
      <c r="X30" s="102"/>
      <c r="Y30" s="102"/>
      <c r="Z30" s="102"/>
      <c r="AA30" s="102"/>
      <c r="AB30" s="102"/>
      <c r="AC30" s="103"/>
    </row>
    <row r="31" spans="1:29" ht="40.5" customHeight="1" x14ac:dyDescent="0.25">
      <c r="A31" s="298"/>
      <c r="B31" s="271"/>
      <c r="C31" s="271"/>
      <c r="D31" s="275" t="s">
        <v>203</v>
      </c>
      <c r="E31" s="237" t="s">
        <v>41</v>
      </c>
      <c r="F31" s="300">
        <v>1</v>
      </c>
      <c r="G31" s="300">
        <v>1</v>
      </c>
      <c r="H31" s="300">
        <v>1</v>
      </c>
      <c r="I31" s="300">
        <v>1</v>
      </c>
      <c r="J31" s="300">
        <v>1</v>
      </c>
      <c r="K31" s="237" t="s">
        <v>204</v>
      </c>
      <c r="L31" s="237"/>
      <c r="M31" s="52">
        <v>1</v>
      </c>
      <c r="N31" s="34" t="s">
        <v>205</v>
      </c>
      <c r="O31" s="35">
        <v>5819492</v>
      </c>
      <c r="P31" s="237" t="s">
        <v>198</v>
      </c>
      <c r="Q31" s="104" t="s">
        <v>201</v>
      </c>
      <c r="R31" s="102"/>
      <c r="S31" s="102"/>
      <c r="T31" s="102"/>
      <c r="U31" s="102"/>
      <c r="V31" s="102"/>
      <c r="W31" s="102"/>
      <c r="X31" s="102"/>
      <c r="Y31" s="102"/>
      <c r="Z31" s="102"/>
      <c r="AA31" s="102"/>
      <c r="AB31" s="102"/>
      <c r="AC31" s="103"/>
    </row>
    <row r="32" spans="1:29" ht="93.75" x14ac:dyDescent="0.25">
      <c r="A32" s="298"/>
      <c r="B32" s="271"/>
      <c r="C32" s="271"/>
      <c r="D32" s="275"/>
      <c r="E32" s="237"/>
      <c r="F32" s="237"/>
      <c r="G32" s="300"/>
      <c r="H32" s="300"/>
      <c r="I32" s="300"/>
      <c r="J32" s="300"/>
      <c r="K32" s="237"/>
      <c r="L32" s="237"/>
      <c r="M32" s="52">
        <v>2</v>
      </c>
      <c r="N32" s="34" t="s">
        <v>206</v>
      </c>
      <c r="O32" s="35">
        <v>0</v>
      </c>
      <c r="P32" s="237"/>
      <c r="Q32" s="104" t="s">
        <v>207</v>
      </c>
      <c r="R32" s="102"/>
      <c r="S32" s="102"/>
      <c r="T32" s="102"/>
      <c r="U32" s="102"/>
      <c r="V32" s="102"/>
      <c r="W32" s="102"/>
      <c r="X32" s="102"/>
      <c r="Y32" s="102"/>
      <c r="Z32" s="102"/>
      <c r="AA32" s="102"/>
      <c r="AB32" s="102"/>
      <c r="AC32" s="103"/>
    </row>
    <row r="33" spans="1:29" ht="46.5" customHeight="1" thickBot="1" x14ac:dyDescent="0.3">
      <c r="A33" s="299"/>
      <c r="B33" s="272"/>
      <c r="C33" s="272"/>
      <c r="D33" s="304"/>
      <c r="E33" s="302"/>
      <c r="F33" s="302"/>
      <c r="G33" s="301"/>
      <c r="H33" s="301"/>
      <c r="I33" s="301"/>
      <c r="J33" s="301"/>
      <c r="K33" s="302"/>
      <c r="L33" s="302"/>
      <c r="M33" s="105">
        <v>3</v>
      </c>
      <c r="N33" s="106" t="s">
        <v>208</v>
      </c>
      <c r="O33" s="107">
        <v>0</v>
      </c>
      <c r="P33" s="302"/>
      <c r="Q33" s="108" t="s">
        <v>15</v>
      </c>
      <c r="R33" s="109"/>
      <c r="S33" s="109"/>
      <c r="T33" s="109"/>
      <c r="U33" s="109"/>
      <c r="V33" s="109"/>
      <c r="W33" s="109"/>
      <c r="X33" s="109"/>
      <c r="Y33" s="109"/>
      <c r="Z33" s="109"/>
      <c r="AA33" s="109"/>
      <c r="AB33" s="109"/>
      <c r="AC33" s="110"/>
    </row>
  </sheetData>
  <mergeCells count="69">
    <mergeCell ref="U18:W18"/>
    <mergeCell ref="X18:Z18"/>
    <mergeCell ref="AA18:AC18"/>
    <mergeCell ref="L17:L19"/>
    <mergeCell ref="M17:M19"/>
    <mergeCell ref="N17:N19"/>
    <mergeCell ref="O17:O19"/>
    <mergeCell ref="P17:P19"/>
    <mergeCell ref="Q17:Q19"/>
    <mergeCell ref="A1:AC4"/>
    <mergeCell ref="A16:AC16"/>
    <mergeCell ref="A17:A19"/>
    <mergeCell ref="B17:B19"/>
    <mergeCell ref="C17:C19"/>
    <mergeCell ref="D17:D19"/>
    <mergeCell ref="E17:E19"/>
    <mergeCell ref="F17:F19"/>
    <mergeCell ref="G17:J17"/>
    <mergeCell ref="K17:K19"/>
    <mergeCell ref="R17:AC17"/>
    <mergeCell ref="G18:G19"/>
    <mergeCell ref="H18:H19"/>
    <mergeCell ref="I18:I19"/>
    <mergeCell ref="J18:J19"/>
    <mergeCell ref="R18:T18"/>
    <mergeCell ref="J31:J33"/>
    <mergeCell ref="K31:K33"/>
    <mergeCell ref="Q26:Q27"/>
    <mergeCell ref="D28:D30"/>
    <mergeCell ref="E28:E30"/>
    <mergeCell ref="F28:F30"/>
    <mergeCell ref="G28:G30"/>
    <mergeCell ref="H28:H30"/>
    <mergeCell ref="L20:L27"/>
    <mergeCell ref="P20:P27"/>
    <mergeCell ref="Q20:Q21"/>
    <mergeCell ref="D23:D27"/>
    <mergeCell ref="E23:E27"/>
    <mergeCell ref="F23:F27"/>
    <mergeCell ref="G23:G27"/>
    <mergeCell ref="H23:H27"/>
    <mergeCell ref="K20:K21"/>
    <mergeCell ref="C23:C27"/>
    <mergeCell ref="G20:G21"/>
    <mergeCell ref="H20:H21"/>
    <mergeCell ref="I20:I21"/>
    <mergeCell ref="E20:E21"/>
    <mergeCell ref="F20:F21"/>
    <mergeCell ref="C20:C22"/>
    <mergeCell ref="D20:D21"/>
    <mergeCell ref="J23:J27"/>
    <mergeCell ref="K23:K27"/>
    <mergeCell ref="J20:J21"/>
    <mergeCell ref="A20:A33"/>
    <mergeCell ref="H31:H33"/>
    <mergeCell ref="I31:I33"/>
    <mergeCell ref="C28:C33"/>
    <mergeCell ref="P31:P33"/>
    <mergeCell ref="B20:B33"/>
    <mergeCell ref="I28:I30"/>
    <mergeCell ref="J28:J30"/>
    <mergeCell ref="K28:K30"/>
    <mergeCell ref="L28:L33"/>
    <mergeCell ref="P28:P30"/>
    <mergeCell ref="D31:D33"/>
    <mergeCell ref="E31:E33"/>
    <mergeCell ref="F31:F33"/>
    <mergeCell ref="G31:G33"/>
    <mergeCell ref="I23:I27"/>
  </mergeCells>
  <pageMargins left="0.70866141732283472" right="0.70866141732283472" top="0.74803149606299213" bottom="0.74803149606299213" header="0.31496062992125984" footer="0.31496062992125984"/>
  <pageSetup scale="35" fitToWidth="0"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DA0B-EA87-4335-AA38-57594CF90F47}">
  <sheetPr>
    <pageSetUpPr fitToPage="1"/>
  </sheetPr>
  <dimension ref="A1:AK233"/>
  <sheetViews>
    <sheetView showGridLines="0" view="pageBreakPreview" zoomScale="70" zoomScaleNormal="110" zoomScaleSheetLayoutView="70" workbookViewId="0">
      <selection activeCell="L12" sqref="L12"/>
    </sheetView>
  </sheetViews>
  <sheetFormatPr baseColWidth="10" defaultColWidth="10.7109375" defaultRowHeight="15" x14ac:dyDescent="0.25"/>
  <cols>
    <col min="1" max="1" width="32.28515625" customWidth="1"/>
    <col min="2" max="2" width="23.85546875" customWidth="1"/>
    <col min="3" max="3" width="33" customWidth="1"/>
    <col min="4" max="4" width="40.42578125" customWidth="1"/>
    <col min="5" max="5" width="17.42578125" customWidth="1"/>
    <col min="6" max="6" width="14.140625" customWidth="1"/>
    <col min="7" max="7" width="14" customWidth="1"/>
    <col min="8" max="8" width="12.7109375" customWidth="1"/>
    <col min="9" max="9" width="15" customWidth="1"/>
    <col min="10" max="10" width="16.42578125" customWidth="1"/>
    <col min="11" max="11" width="39.5703125" customWidth="1"/>
    <col min="12" max="12" width="22.85546875" customWidth="1"/>
    <col min="13" max="13" width="17.28515625" customWidth="1"/>
    <col min="14" max="14" width="42" customWidth="1"/>
    <col min="15" max="15" width="32.7109375" style="4" customWidth="1"/>
    <col min="16" max="16" width="39.42578125" customWidth="1"/>
    <col min="17" max="17" width="36" style="3" customWidth="1"/>
    <col min="18" max="18" width="11.140625" customWidth="1"/>
    <col min="19" max="19" width="9.5703125" customWidth="1"/>
    <col min="20" max="20" width="8.140625" customWidth="1"/>
    <col min="21" max="21" width="10.140625" customWidth="1"/>
    <col min="22" max="22" width="9.28515625" customWidth="1"/>
    <col min="23" max="23" width="9.7109375" customWidth="1"/>
    <col min="24" max="24" width="10.28515625" customWidth="1"/>
    <col min="25" max="25" width="9.5703125" customWidth="1"/>
    <col min="26" max="26" width="10.28515625" customWidth="1"/>
    <col min="27" max="27" width="7.7109375" customWidth="1"/>
    <col min="28" max="28" width="8.140625" customWidth="1"/>
    <col min="29" max="29" width="7.7109375" customWidth="1"/>
  </cols>
  <sheetData>
    <row r="1" spans="1:37" ht="15" customHeight="1" x14ac:dyDescent="0.25">
      <c r="A1" s="255" t="s">
        <v>749</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row>
    <row r="2" spans="1:37" ht="39.75" customHeight="1" x14ac:dyDescent="0.25">
      <c r="A2" s="255"/>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row>
    <row r="3" spans="1:37" ht="34.5" customHeight="1" x14ac:dyDescent="0.25">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row>
    <row r="4" spans="1:37" ht="52.5" customHeight="1" x14ac:dyDescent="0.25">
      <c r="A4" s="255"/>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row>
    <row r="6" spans="1:37" ht="21" x14ac:dyDescent="0.35">
      <c r="A6" s="220" t="s">
        <v>116</v>
      </c>
      <c r="B6" s="85"/>
      <c r="C6" s="221" t="s">
        <v>117</v>
      </c>
      <c r="D6" s="85"/>
      <c r="E6" s="222"/>
      <c r="F6" s="223"/>
      <c r="G6" s="224"/>
      <c r="H6" s="91"/>
      <c r="I6" s="91"/>
      <c r="J6" s="91"/>
      <c r="K6" s="91"/>
      <c r="L6" s="91"/>
      <c r="M6" s="91"/>
      <c r="N6" s="91"/>
      <c r="O6" s="8"/>
      <c r="P6" s="8"/>
      <c r="Q6" s="8"/>
      <c r="R6" s="8"/>
      <c r="S6" s="8"/>
      <c r="T6" s="8"/>
      <c r="U6" s="8"/>
      <c r="V6" s="8"/>
      <c r="W6" s="8"/>
      <c r="X6" s="8"/>
      <c r="Y6" s="8"/>
      <c r="Z6" s="8"/>
      <c r="AA6" s="8"/>
      <c r="AB6" s="8"/>
      <c r="AC6" s="8"/>
      <c r="AD6" s="8"/>
      <c r="AE6" s="8"/>
      <c r="AF6" s="8"/>
      <c r="AG6" s="9"/>
      <c r="AH6" s="9"/>
      <c r="AI6" s="9"/>
      <c r="AJ6" s="9"/>
      <c r="AK6" s="9"/>
    </row>
    <row r="7" spans="1:37" ht="21" x14ac:dyDescent="0.35">
      <c r="A7" s="91"/>
      <c r="B7" s="85"/>
      <c r="C7" s="91"/>
      <c r="D7" s="91"/>
      <c r="E7" s="222"/>
      <c r="F7" s="223"/>
      <c r="G7" s="224"/>
      <c r="H7" s="91"/>
      <c r="I7" s="91"/>
      <c r="J7" s="91"/>
      <c r="K7" s="91"/>
      <c r="L7" s="91"/>
      <c r="M7" s="91"/>
      <c r="N7" s="91"/>
      <c r="O7" s="8"/>
      <c r="P7" s="8"/>
      <c r="Q7" s="8"/>
      <c r="R7" s="8"/>
      <c r="S7" s="8"/>
      <c r="T7" s="8"/>
      <c r="U7" s="8"/>
      <c r="V7" s="8"/>
      <c r="W7" s="8"/>
      <c r="X7" s="8"/>
      <c r="Y7" s="8"/>
      <c r="Z7" s="8"/>
      <c r="AA7" s="8"/>
      <c r="AB7" s="8"/>
      <c r="AC7" s="8"/>
      <c r="AD7" s="8"/>
      <c r="AE7" s="8"/>
      <c r="AF7" s="8"/>
      <c r="AG7" s="9"/>
      <c r="AH7" s="9"/>
      <c r="AI7" s="9"/>
      <c r="AJ7" s="9"/>
      <c r="AK7" s="9"/>
    </row>
    <row r="8" spans="1:37" ht="21" x14ac:dyDescent="0.35">
      <c r="A8" s="220" t="s">
        <v>118</v>
      </c>
      <c r="B8" s="85"/>
      <c r="C8" s="221" t="s">
        <v>119</v>
      </c>
      <c r="D8" s="85"/>
      <c r="E8" s="222"/>
      <c r="F8" s="223"/>
      <c r="G8" s="224"/>
      <c r="H8" s="91"/>
      <c r="I8" s="91"/>
      <c r="J8" s="91"/>
      <c r="K8" s="91"/>
      <c r="L8" s="91"/>
      <c r="M8" s="91"/>
      <c r="N8" s="91"/>
      <c r="O8" s="8"/>
      <c r="P8" s="8"/>
      <c r="Q8" s="8"/>
      <c r="R8" s="8"/>
      <c r="S8" s="8"/>
      <c r="T8" s="8"/>
      <c r="U8" s="8"/>
      <c r="V8" s="8"/>
      <c r="W8" s="8"/>
      <c r="X8" s="8"/>
      <c r="Y8" s="8"/>
      <c r="Z8" s="8"/>
      <c r="AA8" s="8"/>
      <c r="AB8" s="8"/>
      <c r="AC8" s="8"/>
      <c r="AD8" s="8"/>
      <c r="AE8" s="8"/>
      <c r="AF8" s="8"/>
      <c r="AG8" s="9"/>
      <c r="AH8" s="9"/>
      <c r="AI8" s="9"/>
      <c r="AJ8" s="9"/>
      <c r="AK8" s="9"/>
    </row>
    <row r="9" spans="1:37" ht="21" x14ac:dyDescent="0.35">
      <c r="A9" s="91"/>
      <c r="B9" s="85"/>
      <c r="C9" s="91"/>
      <c r="D9" s="91"/>
      <c r="E9" s="222"/>
      <c r="F9" s="223"/>
      <c r="G9" s="224"/>
      <c r="H9" s="91"/>
      <c r="I9" s="91"/>
      <c r="J9" s="91"/>
      <c r="K9" s="91"/>
      <c r="L9" s="91"/>
      <c r="M9" s="91"/>
      <c r="N9" s="91"/>
      <c r="O9" s="8"/>
      <c r="P9" s="8"/>
      <c r="Q9" s="8"/>
      <c r="R9" s="8"/>
      <c r="S9" s="8"/>
      <c r="T9" s="8"/>
      <c r="U9" s="8"/>
      <c r="V9" s="8"/>
      <c r="W9" s="8"/>
      <c r="X9" s="8"/>
      <c r="Y9" s="8"/>
      <c r="Z9" s="8"/>
      <c r="AA9" s="8"/>
      <c r="AB9" s="8"/>
      <c r="AC9" s="8"/>
      <c r="AD9" s="8"/>
      <c r="AE9" s="8"/>
      <c r="AF9" s="8"/>
      <c r="AG9" s="9"/>
      <c r="AH9" s="9"/>
      <c r="AI9" s="9"/>
      <c r="AJ9" s="9"/>
      <c r="AK9" s="9"/>
    </row>
    <row r="10" spans="1:37" ht="21" x14ac:dyDescent="0.35">
      <c r="A10" s="220" t="s">
        <v>193</v>
      </c>
      <c r="B10" s="85">
        <v>3</v>
      </c>
      <c r="C10" s="91" t="s">
        <v>186</v>
      </c>
      <c r="D10" s="85"/>
      <c r="E10" s="222"/>
      <c r="F10" s="223"/>
      <c r="G10" s="224"/>
      <c r="H10" s="91"/>
      <c r="I10" s="91"/>
      <c r="J10" s="91"/>
      <c r="K10" s="91"/>
      <c r="L10" s="91"/>
      <c r="M10" s="91"/>
      <c r="N10" s="91"/>
      <c r="O10" s="8"/>
      <c r="P10" s="8"/>
      <c r="Q10" s="8"/>
      <c r="R10" s="8"/>
      <c r="S10" s="8"/>
      <c r="T10" s="8"/>
      <c r="U10" s="8"/>
      <c r="V10" s="8"/>
      <c r="W10" s="8"/>
      <c r="X10" s="8"/>
      <c r="Y10" s="8"/>
      <c r="Z10" s="8"/>
      <c r="AA10" s="8"/>
      <c r="AB10" s="8"/>
      <c r="AC10" s="8"/>
      <c r="AD10" s="8"/>
      <c r="AE10" s="8"/>
      <c r="AF10" s="8"/>
      <c r="AG10" s="9"/>
      <c r="AH10" s="9"/>
      <c r="AI10" s="9"/>
      <c r="AJ10" s="9"/>
      <c r="AK10" s="9"/>
    </row>
    <row r="11" spans="1:37" ht="21" x14ac:dyDescent="0.35">
      <c r="A11" s="91"/>
      <c r="B11" s="85"/>
      <c r="C11" s="91"/>
      <c r="D11" s="91"/>
      <c r="E11" s="222"/>
      <c r="F11" s="223"/>
      <c r="G11" s="224"/>
      <c r="H11" s="91"/>
      <c r="I11" s="91"/>
      <c r="J11" s="91"/>
      <c r="K11" s="91"/>
      <c r="L11" s="91"/>
      <c r="M11" s="91"/>
      <c r="N11" s="91"/>
      <c r="O11" s="8"/>
      <c r="P11" s="8"/>
      <c r="Q11" s="8"/>
      <c r="R11" s="8"/>
      <c r="S11" s="8"/>
      <c r="T11" s="8"/>
      <c r="U11" s="8"/>
      <c r="V11" s="8"/>
      <c r="W11" s="8"/>
      <c r="X11" s="8"/>
      <c r="Y11" s="8"/>
      <c r="Z11" s="8"/>
      <c r="AA11" s="8"/>
      <c r="AB11" s="8"/>
      <c r="AC11" s="8"/>
      <c r="AD11" s="8"/>
      <c r="AE11" s="8"/>
      <c r="AF11" s="8"/>
      <c r="AG11" s="9"/>
      <c r="AH11" s="9"/>
      <c r="AI11" s="9"/>
      <c r="AJ11" s="9"/>
      <c r="AK11" s="9"/>
    </row>
    <row r="12" spans="1:37" ht="21" x14ac:dyDescent="0.35">
      <c r="A12" s="220" t="s">
        <v>120</v>
      </c>
      <c r="B12" s="85">
        <v>3</v>
      </c>
      <c r="C12" s="91" t="s">
        <v>187</v>
      </c>
      <c r="D12" s="85"/>
      <c r="E12" s="222"/>
      <c r="F12" s="223"/>
      <c r="G12" s="224"/>
      <c r="H12" s="91"/>
      <c r="I12" s="91"/>
      <c r="J12" s="91"/>
      <c r="K12" s="91"/>
      <c r="L12" s="91"/>
      <c r="M12" s="91"/>
      <c r="N12" s="91"/>
      <c r="O12" s="8"/>
      <c r="P12" s="8"/>
      <c r="Q12" s="8"/>
      <c r="R12" s="8"/>
      <c r="S12" s="8"/>
      <c r="T12" s="8"/>
      <c r="U12" s="8"/>
      <c r="V12" s="8"/>
      <c r="W12" s="8"/>
      <c r="X12" s="8"/>
      <c r="Y12" s="8"/>
      <c r="Z12" s="8"/>
      <c r="AA12" s="8"/>
      <c r="AB12" s="8"/>
      <c r="AC12" s="8"/>
      <c r="AD12" s="8"/>
      <c r="AE12" s="8"/>
      <c r="AF12" s="8"/>
      <c r="AG12" s="9"/>
      <c r="AH12" s="9"/>
      <c r="AI12" s="9"/>
      <c r="AJ12" s="9"/>
      <c r="AK12" s="9"/>
    </row>
    <row r="13" spans="1:37" ht="21" x14ac:dyDescent="0.35">
      <c r="A13" s="220"/>
      <c r="B13" s="85"/>
      <c r="C13" s="85"/>
      <c r="D13" s="91"/>
      <c r="E13" s="222"/>
      <c r="F13" s="223"/>
      <c r="G13" s="224"/>
      <c r="H13" s="91"/>
      <c r="I13" s="91"/>
      <c r="J13" s="91"/>
      <c r="K13" s="91"/>
      <c r="L13" s="91"/>
      <c r="M13" s="91"/>
      <c r="N13" s="91"/>
      <c r="O13" s="8"/>
      <c r="P13" s="8"/>
      <c r="Q13" s="8"/>
      <c r="R13" s="8"/>
      <c r="S13" s="8"/>
      <c r="T13" s="8"/>
      <c r="U13" s="8"/>
      <c r="V13" s="8"/>
      <c r="W13" s="8"/>
      <c r="X13" s="8"/>
      <c r="Y13" s="8"/>
      <c r="Z13" s="8"/>
      <c r="AA13" s="8"/>
      <c r="AB13" s="8"/>
      <c r="AC13" s="8"/>
      <c r="AD13" s="8"/>
      <c r="AE13" s="8"/>
      <c r="AF13" s="8"/>
      <c r="AG13" s="9"/>
      <c r="AH13" s="9"/>
      <c r="AI13" s="9"/>
      <c r="AJ13" s="9"/>
      <c r="AK13" s="9"/>
    </row>
    <row r="14" spans="1:37" ht="21" x14ac:dyDescent="0.35">
      <c r="A14" s="220" t="s">
        <v>121</v>
      </c>
      <c r="B14" s="85"/>
      <c r="C14" s="91" t="s">
        <v>687</v>
      </c>
      <c r="D14" s="85"/>
      <c r="E14" s="222"/>
      <c r="F14" s="223"/>
      <c r="G14" s="224"/>
      <c r="H14" s="91"/>
      <c r="I14" s="91"/>
      <c r="J14" s="91"/>
      <c r="K14" s="91"/>
      <c r="L14" s="91"/>
      <c r="M14" s="91"/>
      <c r="N14" s="91"/>
      <c r="O14" s="8"/>
      <c r="P14" s="8"/>
      <c r="Q14" s="8"/>
      <c r="R14" s="8"/>
      <c r="S14" s="8"/>
      <c r="T14" s="8"/>
      <c r="U14" s="8"/>
      <c r="V14" s="8"/>
      <c r="W14" s="8"/>
      <c r="X14" s="8"/>
      <c r="Y14" s="8"/>
      <c r="Z14" s="8"/>
      <c r="AA14" s="8"/>
      <c r="AB14" s="8"/>
      <c r="AC14" s="8"/>
      <c r="AD14" s="8"/>
      <c r="AE14" s="8"/>
      <c r="AF14" s="8"/>
      <c r="AG14" s="9"/>
      <c r="AH14" s="9"/>
      <c r="AI14" s="9"/>
      <c r="AJ14" s="9"/>
      <c r="AK14" s="9"/>
    </row>
    <row r="15" spans="1:37" ht="21" x14ac:dyDescent="0.35">
      <c r="A15" s="220"/>
      <c r="B15" s="85"/>
      <c r="C15" s="91"/>
      <c r="D15" s="91"/>
      <c r="E15" s="222"/>
      <c r="F15" s="223"/>
      <c r="G15" s="224"/>
      <c r="H15" s="91"/>
      <c r="I15" s="91"/>
      <c r="J15" s="91"/>
      <c r="K15" s="91"/>
      <c r="L15" s="91"/>
      <c r="M15" s="91"/>
      <c r="N15" s="91"/>
      <c r="O15" s="8"/>
      <c r="P15" s="8"/>
      <c r="Q15" s="8"/>
      <c r="R15" s="8"/>
      <c r="S15" s="8"/>
      <c r="T15" s="8"/>
      <c r="U15" s="8"/>
      <c r="V15" s="8"/>
      <c r="W15" s="8"/>
      <c r="X15" s="8"/>
      <c r="Y15" s="8"/>
      <c r="Z15" s="8"/>
      <c r="AA15" s="8"/>
      <c r="AB15" s="8"/>
      <c r="AC15" s="8"/>
      <c r="AD15" s="8"/>
      <c r="AE15" s="8"/>
      <c r="AF15" s="8"/>
      <c r="AG15" s="9"/>
      <c r="AH15" s="9"/>
      <c r="AI15" s="9"/>
      <c r="AJ15" s="9"/>
      <c r="AK15" s="9"/>
    </row>
    <row r="17" spans="1:29" ht="18.75" customHeight="1" x14ac:dyDescent="0.25">
      <c r="A17" s="431" t="s">
        <v>26</v>
      </c>
      <c r="B17" s="433" t="s">
        <v>27</v>
      </c>
      <c r="C17" s="433" t="s">
        <v>113</v>
      </c>
      <c r="D17" s="433" t="s">
        <v>111</v>
      </c>
      <c r="E17" s="433" t="s">
        <v>28</v>
      </c>
      <c r="F17" s="433" t="s">
        <v>29</v>
      </c>
      <c r="G17" s="436" t="s">
        <v>30</v>
      </c>
      <c r="H17" s="437"/>
      <c r="I17" s="437"/>
      <c r="J17" s="438"/>
      <c r="K17" s="433" t="s">
        <v>31</v>
      </c>
      <c r="L17" s="433" t="s">
        <v>32</v>
      </c>
      <c r="M17" s="433" t="s">
        <v>25</v>
      </c>
      <c r="N17" s="433" t="s">
        <v>33</v>
      </c>
      <c r="O17" s="444" t="s">
        <v>34</v>
      </c>
      <c r="P17" s="433" t="s">
        <v>35</v>
      </c>
      <c r="Q17" s="433" t="s">
        <v>87</v>
      </c>
      <c r="R17" s="441" t="s">
        <v>36</v>
      </c>
      <c r="S17" s="442"/>
      <c r="T17" s="442"/>
      <c r="U17" s="442"/>
      <c r="V17" s="442"/>
      <c r="W17" s="442"/>
      <c r="X17" s="442"/>
      <c r="Y17" s="442"/>
      <c r="Z17" s="442"/>
      <c r="AA17" s="442"/>
      <c r="AB17" s="442"/>
      <c r="AC17" s="443"/>
    </row>
    <row r="18" spans="1:29" ht="18.75" x14ac:dyDescent="0.25">
      <c r="A18" s="431"/>
      <c r="B18" s="433"/>
      <c r="C18" s="433"/>
      <c r="D18" s="433"/>
      <c r="E18" s="433"/>
      <c r="F18" s="433"/>
      <c r="G18" s="266" t="s">
        <v>37</v>
      </c>
      <c r="H18" s="266" t="s">
        <v>38</v>
      </c>
      <c r="I18" s="266" t="s">
        <v>39</v>
      </c>
      <c r="J18" s="266" t="s">
        <v>40</v>
      </c>
      <c r="K18" s="433"/>
      <c r="L18" s="433"/>
      <c r="M18" s="433"/>
      <c r="N18" s="433"/>
      <c r="O18" s="444"/>
      <c r="P18" s="433"/>
      <c r="Q18" s="433"/>
      <c r="R18" s="276" t="s">
        <v>37</v>
      </c>
      <c r="S18" s="277"/>
      <c r="T18" s="282"/>
      <c r="U18" s="276" t="s">
        <v>38</v>
      </c>
      <c r="V18" s="277"/>
      <c r="W18" s="282"/>
      <c r="X18" s="276" t="s">
        <v>39</v>
      </c>
      <c r="Y18" s="277"/>
      <c r="Z18" s="282"/>
      <c r="AA18" s="276" t="s">
        <v>40</v>
      </c>
      <c r="AB18" s="277"/>
      <c r="AC18" s="278"/>
    </row>
    <row r="19" spans="1:29" ht="19.5" thickBot="1" x14ac:dyDescent="0.3">
      <c r="A19" s="432"/>
      <c r="B19" s="434"/>
      <c r="C19" s="435"/>
      <c r="D19" s="435"/>
      <c r="E19" s="435"/>
      <c r="F19" s="435"/>
      <c r="G19" s="435"/>
      <c r="H19" s="435"/>
      <c r="I19" s="435"/>
      <c r="J19" s="435"/>
      <c r="K19" s="435"/>
      <c r="L19" s="435"/>
      <c r="M19" s="435"/>
      <c r="N19" s="435"/>
      <c r="O19" s="445"/>
      <c r="P19" s="435"/>
      <c r="Q19" s="435"/>
      <c r="R19" s="21">
        <v>1</v>
      </c>
      <c r="S19" s="21">
        <v>2</v>
      </c>
      <c r="T19" s="21">
        <v>3</v>
      </c>
      <c r="U19" s="21">
        <v>4</v>
      </c>
      <c r="V19" s="21">
        <v>5</v>
      </c>
      <c r="W19" s="21">
        <v>6</v>
      </c>
      <c r="X19" s="21">
        <v>7</v>
      </c>
      <c r="Y19" s="21">
        <v>8</v>
      </c>
      <c r="Z19" s="21">
        <v>9</v>
      </c>
      <c r="AA19" s="21">
        <v>10</v>
      </c>
      <c r="AB19" s="21">
        <v>11</v>
      </c>
      <c r="AC19" s="22">
        <v>12</v>
      </c>
    </row>
    <row r="20" spans="1:29" ht="37.5" customHeight="1" x14ac:dyDescent="0.3">
      <c r="A20" s="449" t="s">
        <v>301</v>
      </c>
      <c r="B20" s="439" t="s">
        <v>188</v>
      </c>
      <c r="C20" s="233" t="s">
        <v>189</v>
      </c>
      <c r="D20" s="233" t="s">
        <v>88</v>
      </c>
      <c r="E20" s="248">
        <v>0.93</v>
      </c>
      <c r="F20" s="248">
        <v>0.94</v>
      </c>
      <c r="G20" s="412"/>
      <c r="H20" s="248">
        <v>0.93</v>
      </c>
      <c r="I20" s="412"/>
      <c r="J20" s="248">
        <v>0.94</v>
      </c>
      <c r="K20" s="233" t="s">
        <v>89</v>
      </c>
      <c r="L20" s="270" t="s">
        <v>90</v>
      </c>
      <c r="M20" s="32">
        <v>1</v>
      </c>
      <c r="N20" s="34" t="s">
        <v>91</v>
      </c>
      <c r="O20" s="35">
        <v>0</v>
      </c>
      <c r="P20" s="36" t="s">
        <v>92</v>
      </c>
      <c r="Q20" s="34" t="s">
        <v>15</v>
      </c>
      <c r="R20" s="54"/>
      <c r="S20" s="54"/>
      <c r="T20" s="54"/>
      <c r="U20" s="54"/>
      <c r="V20" s="37"/>
      <c r="W20" s="37"/>
      <c r="X20" s="54"/>
      <c r="Y20" s="54"/>
      <c r="Z20" s="54"/>
      <c r="AA20" s="54"/>
      <c r="AB20" s="54"/>
      <c r="AC20" s="58"/>
    </row>
    <row r="21" spans="1:29" ht="56.25" customHeight="1" x14ac:dyDescent="0.3">
      <c r="A21" s="450"/>
      <c r="B21" s="347"/>
      <c r="C21" s="243"/>
      <c r="D21" s="243"/>
      <c r="E21" s="249"/>
      <c r="F21" s="249"/>
      <c r="G21" s="430"/>
      <c r="H21" s="249"/>
      <c r="I21" s="430"/>
      <c r="J21" s="249"/>
      <c r="K21" s="243"/>
      <c r="L21" s="271"/>
      <c r="M21" s="32">
        <v>2</v>
      </c>
      <c r="N21" s="34" t="s">
        <v>190</v>
      </c>
      <c r="O21" s="35">
        <v>6227200</v>
      </c>
      <c r="P21" s="36" t="s">
        <v>93</v>
      </c>
      <c r="Q21" s="34" t="s">
        <v>94</v>
      </c>
      <c r="R21" s="54"/>
      <c r="S21" s="54"/>
      <c r="T21" s="54"/>
      <c r="U21" s="54"/>
      <c r="V21" s="54"/>
      <c r="W21" s="54"/>
      <c r="X21" s="54"/>
      <c r="Y21" s="54"/>
      <c r="Z21" s="54"/>
      <c r="AA21" s="54"/>
      <c r="AB21" s="54"/>
      <c r="AC21" s="58"/>
    </row>
    <row r="22" spans="1:29" ht="67.5" customHeight="1" x14ac:dyDescent="0.3">
      <c r="A22" s="450"/>
      <c r="B22" s="347"/>
      <c r="C22" s="244"/>
      <c r="D22" s="244"/>
      <c r="E22" s="250"/>
      <c r="F22" s="250"/>
      <c r="G22" s="413"/>
      <c r="H22" s="250"/>
      <c r="I22" s="413"/>
      <c r="J22" s="250"/>
      <c r="K22" s="244"/>
      <c r="L22" s="271"/>
      <c r="M22" s="32">
        <v>3</v>
      </c>
      <c r="N22" s="34" t="s">
        <v>95</v>
      </c>
      <c r="O22" s="35">
        <v>0</v>
      </c>
      <c r="P22" s="36" t="s">
        <v>96</v>
      </c>
      <c r="Q22" s="34" t="s">
        <v>15</v>
      </c>
      <c r="R22" s="54"/>
      <c r="S22" s="54"/>
      <c r="T22" s="54"/>
      <c r="U22" s="54"/>
      <c r="V22" s="54"/>
      <c r="W22" s="37"/>
      <c r="X22" s="54"/>
      <c r="Y22" s="54"/>
      <c r="Z22" s="54"/>
      <c r="AA22" s="54"/>
      <c r="AB22" s="54"/>
      <c r="AC22" s="58"/>
    </row>
    <row r="23" spans="1:29" ht="60" customHeight="1" x14ac:dyDescent="0.3">
      <c r="A23" s="450"/>
      <c r="B23" s="347"/>
      <c r="C23" s="306" t="s">
        <v>191</v>
      </c>
      <c r="D23" s="306" t="s">
        <v>114</v>
      </c>
      <c r="E23" s="306">
        <v>0</v>
      </c>
      <c r="F23" s="306">
        <v>2</v>
      </c>
      <c r="G23" s="306"/>
      <c r="H23" s="306">
        <v>1</v>
      </c>
      <c r="I23" s="306"/>
      <c r="J23" s="306">
        <v>1</v>
      </c>
      <c r="K23" s="306" t="s">
        <v>115</v>
      </c>
      <c r="L23" s="271"/>
      <c r="M23" s="32">
        <v>2</v>
      </c>
      <c r="N23" s="34" t="s">
        <v>679</v>
      </c>
      <c r="O23" s="35">
        <v>0</v>
      </c>
      <c r="P23" s="51" t="s">
        <v>97</v>
      </c>
      <c r="Q23" s="50" t="s">
        <v>15</v>
      </c>
      <c r="R23" s="54"/>
      <c r="S23" s="54"/>
      <c r="T23" s="54"/>
      <c r="U23" s="54"/>
      <c r="V23" s="54"/>
      <c r="W23" s="54"/>
      <c r="X23" s="54"/>
      <c r="Y23" s="54"/>
      <c r="Z23" s="37"/>
      <c r="AA23" s="54"/>
      <c r="AB23" s="54"/>
      <c r="AC23" s="58"/>
    </row>
    <row r="24" spans="1:29" ht="37.5" customHeight="1" x14ac:dyDescent="0.3">
      <c r="A24" s="450"/>
      <c r="B24" s="347"/>
      <c r="C24" s="307"/>
      <c r="D24" s="307"/>
      <c r="E24" s="307"/>
      <c r="F24" s="307"/>
      <c r="G24" s="307"/>
      <c r="H24" s="307"/>
      <c r="I24" s="307"/>
      <c r="J24" s="307"/>
      <c r="K24" s="307"/>
      <c r="L24" s="271"/>
      <c r="M24" s="32">
        <v>3</v>
      </c>
      <c r="N24" s="34" t="s">
        <v>98</v>
      </c>
      <c r="O24" s="35">
        <v>0</v>
      </c>
      <c r="P24" s="51" t="s">
        <v>97</v>
      </c>
      <c r="Q24" s="50" t="s">
        <v>15</v>
      </c>
      <c r="R24" s="54"/>
      <c r="S24" s="54"/>
      <c r="T24" s="54"/>
      <c r="U24" s="54"/>
      <c r="V24" s="54"/>
      <c r="W24" s="54"/>
      <c r="X24" s="54"/>
      <c r="Y24" s="54"/>
      <c r="Z24" s="54"/>
      <c r="AA24" s="37"/>
      <c r="AB24" s="54"/>
      <c r="AC24" s="58"/>
    </row>
    <row r="25" spans="1:29" ht="56.25" customHeight="1" x14ac:dyDescent="0.3">
      <c r="A25" s="450"/>
      <c r="B25" s="347"/>
      <c r="C25" s="346" t="s">
        <v>192</v>
      </c>
      <c r="D25" s="306" t="s">
        <v>99</v>
      </c>
      <c r="E25" s="309">
        <v>4</v>
      </c>
      <c r="F25" s="427">
        <v>4</v>
      </c>
      <c r="G25" s="427">
        <v>1</v>
      </c>
      <c r="H25" s="427">
        <v>1</v>
      </c>
      <c r="I25" s="427">
        <v>1</v>
      </c>
      <c r="J25" s="427">
        <v>1</v>
      </c>
      <c r="K25" s="346" t="s">
        <v>100</v>
      </c>
      <c r="L25" s="271"/>
      <c r="M25" s="61">
        <v>1</v>
      </c>
      <c r="N25" s="34" t="s">
        <v>101</v>
      </c>
      <c r="O25" s="35">
        <v>5810000</v>
      </c>
      <c r="P25" s="51" t="s">
        <v>102</v>
      </c>
      <c r="Q25" s="50" t="s">
        <v>103</v>
      </c>
      <c r="R25" s="37"/>
      <c r="S25" s="37"/>
      <c r="T25" s="37"/>
      <c r="U25" s="37"/>
      <c r="V25" s="37"/>
      <c r="W25" s="37"/>
      <c r="X25" s="37"/>
      <c r="Y25" s="37"/>
      <c r="Z25" s="37"/>
      <c r="AA25" s="37"/>
      <c r="AB25" s="37"/>
      <c r="AC25" s="58"/>
    </row>
    <row r="26" spans="1:29" ht="56.25" customHeight="1" x14ac:dyDescent="0.3">
      <c r="A26" s="450"/>
      <c r="B26" s="347"/>
      <c r="C26" s="347"/>
      <c r="D26" s="307"/>
      <c r="E26" s="311"/>
      <c r="F26" s="429"/>
      <c r="G26" s="429"/>
      <c r="H26" s="429"/>
      <c r="I26" s="429"/>
      <c r="J26" s="429"/>
      <c r="K26" s="348"/>
      <c r="L26" s="271"/>
      <c r="M26" s="61">
        <v>2</v>
      </c>
      <c r="N26" s="34" t="s">
        <v>104</v>
      </c>
      <c r="O26" s="35">
        <v>0</v>
      </c>
      <c r="P26" s="51" t="s">
        <v>102</v>
      </c>
      <c r="Q26" s="50" t="s">
        <v>105</v>
      </c>
      <c r="R26" s="54"/>
      <c r="S26" s="54"/>
      <c r="T26" s="37"/>
      <c r="U26" s="37"/>
      <c r="V26" s="54"/>
      <c r="W26" s="37"/>
      <c r="X26" s="37"/>
      <c r="Y26" s="54"/>
      <c r="Z26" s="37"/>
      <c r="AA26" s="37"/>
      <c r="AB26" s="54"/>
      <c r="AC26" s="58"/>
    </row>
    <row r="27" spans="1:29" ht="37.5" customHeight="1" x14ac:dyDescent="0.25">
      <c r="A27" s="450"/>
      <c r="B27" s="347"/>
      <c r="C27" s="347"/>
      <c r="D27" s="306" t="s">
        <v>689</v>
      </c>
      <c r="E27" s="414">
        <v>1</v>
      </c>
      <c r="F27" s="414">
        <v>1</v>
      </c>
      <c r="G27" s="414">
        <v>1</v>
      </c>
      <c r="H27" s="414">
        <v>1</v>
      </c>
      <c r="I27" s="414">
        <v>1</v>
      </c>
      <c r="J27" s="414">
        <v>1</v>
      </c>
      <c r="K27" s="346" t="s">
        <v>106</v>
      </c>
      <c r="L27" s="271"/>
      <c r="M27" s="61">
        <v>3</v>
      </c>
      <c r="N27" s="34" t="s">
        <v>107</v>
      </c>
      <c r="O27" s="35">
        <v>0</v>
      </c>
      <c r="P27" s="51" t="s">
        <v>102</v>
      </c>
      <c r="Q27" s="50" t="s">
        <v>15</v>
      </c>
      <c r="R27" s="37"/>
      <c r="S27" s="37"/>
      <c r="T27" s="37"/>
      <c r="U27" s="37"/>
      <c r="V27" s="37"/>
      <c r="W27" s="37"/>
      <c r="X27" s="37"/>
      <c r="Y27" s="37"/>
      <c r="Z27" s="37"/>
      <c r="AA27" s="37"/>
      <c r="AB27" s="37"/>
      <c r="AC27" s="38"/>
    </row>
    <row r="28" spans="1:29" ht="37.5" customHeight="1" x14ac:dyDescent="0.25">
      <c r="A28" s="450"/>
      <c r="B28" s="347"/>
      <c r="C28" s="348"/>
      <c r="D28" s="307"/>
      <c r="E28" s="416"/>
      <c r="F28" s="416"/>
      <c r="G28" s="416"/>
      <c r="H28" s="416"/>
      <c r="I28" s="416"/>
      <c r="J28" s="416"/>
      <c r="K28" s="348"/>
      <c r="L28" s="274"/>
      <c r="M28" s="61">
        <v>4</v>
      </c>
      <c r="N28" s="34" t="s">
        <v>108</v>
      </c>
      <c r="O28" s="35">
        <v>0</v>
      </c>
      <c r="P28" s="51" t="s">
        <v>102</v>
      </c>
      <c r="Q28" s="50" t="s">
        <v>15</v>
      </c>
      <c r="R28" s="37"/>
      <c r="S28" s="37"/>
      <c r="T28" s="37"/>
      <c r="U28" s="37"/>
      <c r="V28" s="37"/>
      <c r="W28" s="37"/>
      <c r="X28" s="37"/>
      <c r="Y28" s="37"/>
      <c r="Z28" s="37"/>
      <c r="AA28" s="37"/>
      <c r="AB28" s="37"/>
      <c r="AC28" s="38"/>
    </row>
    <row r="29" spans="1:29" ht="75" customHeight="1" x14ac:dyDescent="0.25">
      <c r="A29" s="450"/>
      <c r="B29" s="347"/>
      <c r="C29" s="233" t="s">
        <v>209</v>
      </c>
      <c r="D29" s="233" t="s">
        <v>210</v>
      </c>
      <c r="E29" s="361">
        <v>1</v>
      </c>
      <c r="F29" s="248">
        <v>1</v>
      </c>
      <c r="G29" s="324">
        <v>1</v>
      </c>
      <c r="H29" s="324">
        <v>1</v>
      </c>
      <c r="I29" s="324">
        <v>1</v>
      </c>
      <c r="J29" s="324">
        <v>1</v>
      </c>
      <c r="K29" s="446" t="s">
        <v>211</v>
      </c>
      <c r="L29" s="233" t="s">
        <v>212</v>
      </c>
      <c r="M29" s="63">
        <v>1</v>
      </c>
      <c r="N29" s="64" t="s">
        <v>213</v>
      </c>
      <c r="O29" s="111">
        <f>6648750/3</f>
        <v>2216250</v>
      </c>
      <c r="P29" s="270" t="s">
        <v>214</v>
      </c>
      <c r="Q29" s="96" t="s">
        <v>42</v>
      </c>
      <c r="R29" s="112"/>
      <c r="S29" s="112"/>
      <c r="T29" s="112"/>
      <c r="U29" s="112"/>
      <c r="V29" s="112"/>
      <c r="W29" s="112"/>
      <c r="X29" s="112"/>
      <c r="Y29" s="112"/>
      <c r="Z29" s="112"/>
      <c r="AA29" s="112"/>
      <c r="AB29" s="112"/>
      <c r="AC29" s="113"/>
    </row>
    <row r="30" spans="1:29" ht="131.25" customHeight="1" x14ac:dyDescent="0.25">
      <c r="A30" s="450"/>
      <c r="B30" s="347"/>
      <c r="C30" s="243"/>
      <c r="D30" s="243"/>
      <c r="E30" s="362"/>
      <c r="F30" s="249"/>
      <c r="G30" s="325"/>
      <c r="H30" s="325"/>
      <c r="I30" s="325"/>
      <c r="J30" s="325"/>
      <c r="K30" s="447"/>
      <c r="L30" s="243"/>
      <c r="M30" s="52">
        <v>2</v>
      </c>
      <c r="N30" s="68" t="s">
        <v>215</v>
      </c>
      <c r="O30" s="114">
        <v>0</v>
      </c>
      <c r="P30" s="271"/>
      <c r="Q30" s="34" t="s">
        <v>42</v>
      </c>
      <c r="R30" s="115"/>
      <c r="S30" s="115"/>
      <c r="T30" s="115"/>
      <c r="U30" s="115"/>
      <c r="V30" s="115"/>
      <c r="W30" s="115"/>
      <c r="X30" s="115"/>
      <c r="Y30" s="115"/>
      <c r="Z30" s="115"/>
      <c r="AA30" s="115"/>
      <c r="AB30" s="115"/>
      <c r="AC30" s="116"/>
    </row>
    <row r="31" spans="1:29" ht="56.25" customHeight="1" x14ac:dyDescent="0.25">
      <c r="A31" s="450"/>
      <c r="B31" s="347"/>
      <c r="C31" s="244"/>
      <c r="D31" s="244"/>
      <c r="E31" s="363"/>
      <c r="F31" s="250"/>
      <c r="G31" s="326"/>
      <c r="H31" s="326"/>
      <c r="I31" s="326"/>
      <c r="J31" s="326"/>
      <c r="K31" s="448"/>
      <c r="L31" s="243"/>
      <c r="M31" s="52">
        <v>3</v>
      </c>
      <c r="N31" s="68" t="s">
        <v>216</v>
      </c>
      <c r="O31" s="114">
        <v>0</v>
      </c>
      <c r="P31" s="274"/>
      <c r="Q31" s="34" t="s">
        <v>217</v>
      </c>
      <c r="R31" s="115"/>
      <c r="S31" s="32"/>
      <c r="T31" s="32"/>
      <c r="U31" s="32"/>
      <c r="V31" s="32"/>
      <c r="W31" s="32"/>
      <c r="X31" s="115"/>
      <c r="Y31" s="32"/>
      <c r="Z31" s="32"/>
      <c r="AA31" s="115"/>
      <c r="AB31" s="32"/>
      <c r="AC31" s="118"/>
    </row>
    <row r="32" spans="1:29" ht="78.75" customHeight="1" x14ac:dyDescent="0.25">
      <c r="A32" s="450"/>
      <c r="B32" s="347"/>
      <c r="C32" s="233" t="s">
        <v>218</v>
      </c>
      <c r="D32" s="233" t="s">
        <v>219</v>
      </c>
      <c r="E32" s="324">
        <v>1</v>
      </c>
      <c r="F32" s="248">
        <v>1</v>
      </c>
      <c r="G32" s="324">
        <v>1</v>
      </c>
      <c r="H32" s="324">
        <v>1</v>
      </c>
      <c r="I32" s="324">
        <v>1</v>
      </c>
      <c r="J32" s="324">
        <v>1</v>
      </c>
      <c r="K32" s="337" t="s">
        <v>220</v>
      </c>
      <c r="L32" s="243"/>
      <c r="M32" s="52">
        <v>1</v>
      </c>
      <c r="N32" s="68" t="s">
        <v>221</v>
      </c>
      <c r="O32" s="114">
        <v>2216250</v>
      </c>
      <c r="P32" s="270" t="s">
        <v>214</v>
      </c>
      <c r="Q32" s="349" t="s">
        <v>222</v>
      </c>
      <c r="R32" s="115"/>
      <c r="S32" s="115"/>
      <c r="T32" s="115"/>
      <c r="U32" s="115"/>
      <c r="V32" s="115"/>
      <c r="W32" s="115"/>
      <c r="X32" s="115"/>
      <c r="Y32" s="115"/>
      <c r="Z32" s="115"/>
      <c r="AA32" s="115"/>
      <c r="AB32" s="115"/>
      <c r="AC32" s="116"/>
    </row>
    <row r="33" spans="1:29" ht="122.25" customHeight="1" x14ac:dyDescent="0.25">
      <c r="A33" s="450"/>
      <c r="B33" s="347"/>
      <c r="C33" s="243"/>
      <c r="D33" s="243"/>
      <c r="E33" s="325"/>
      <c r="F33" s="249"/>
      <c r="G33" s="325"/>
      <c r="H33" s="325"/>
      <c r="I33" s="325"/>
      <c r="J33" s="325"/>
      <c r="K33" s="338"/>
      <c r="L33" s="243"/>
      <c r="M33" s="52">
        <v>2</v>
      </c>
      <c r="N33" s="68" t="s">
        <v>223</v>
      </c>
      <c r="O33" s="114">
        <v>0</v>
      </c>
      <c r="P33" s="271"/>
      <c r="Q33" s="350"/>
      <c r="R33" s="115"/>
      <c r="S33" s="115"/>
      <c r="T33" s="115"/>
      <c r="U33" s="115"/>
      <c r="V33" s="115"/>
      <c r="W33" s="115"/>
      <c r="X33" s="115"/>
      <c r="Y33" s="115"/>
      <c r="Z33" s="115"/>
      <c r="AA33" s="115"/>
      <c r="AB33" s="115"/>
      <c r="AC33" s="116"/>
    </row>
    <row r="34" spans="1:29" ht="114.75" customHeight="1" x14ac:dyDescent="0.25">
      <c r="A34" s="450"/>
      <c r="B34" s="347"/>
      <c r="C34" s="243"/>
      <c r="D34" s="243"/>
      <c r="E34" s="325"/>
      <c r="F34" s="249"/>
      <c r="G34" s="325"/>
      <c r="H34" s="325"/>
      <c r="I34" s="325"/>
      <c r="J34" s="325"/>
      <c r="K34" s="338"/>
      <c r="L34" s="243"/>
      <c r="M34" s="52">
        <v>3</v>
      </c>
      <c r="N34" s="68" t="s">
        <v>224</v>
      </c>
      <c r="O34" s="114">
        <v>0</v>
      </c>
      <c r="P34" s="274"/>
      <c r="Q34" s="350"/>
      <c r="R34" s="115"/>
      <c r="S34" s="115"/>
      <c r="T34" s="115"/>
      <c r="U34" s="115"/>
      <c r="V34" s="115"/>
      <c r="W34" s="115"/>
      <c r="X34" s="115"/>
      <c r="Y34" s="115"/>
      <c r="Z34" s="115"/>
      <c r="AA34" s="115"/>
      <c r="AB34" s="115"/>
      <c r="AC34" s="116"/>
    </row>
    <row r="35" spans="1:29" ht="73.5" customHeight="1" x14ac:dyDescent="0.25">
      <c r="A35" s="450"/>
      <c r="B35" s="347"/>
      <c r="C35" s="244"/>
      <c r="D35" s="244"/>
      <c r="E35" s="326"/>
      <c r="F35" s="250"/>
      <c r="G35" s="326"/>
      <c r="H35" s="326"/>
      <c r="I35" s="326"/>
      <c r="J35" s="326"/>
      <c r="K35" s="339"/>
      <c r="L35" s="243"/>
      <c r="M35" s="52">
        <v>4</v>
      </c>
      <c r="N35" s="68" t="s">
        <v>225</v>
      </c>
      <c r="O35" s="114">
        <v>0</v>
      </c>
      <c r="P35" s="36" t="s">
        <v>226</v>
      </c>
      <c r="Q35" s="351"/>
      <c r="R35" s="115"/>
      <c r="S35" s="120"/>
      <c r="T35" s="120"/>
      <c r="U35" s="120"/>
      <c r="V35" s="120"/>
      <c r="W35" s="120"/>
      <c r="X35" s="115"/>
      <c r="Y35" s="120"/>
      <c r="Z35" s="120"/>
      <c r="AA35" s="115"/>
      <c r="AB35" s="121"/>
      <c r="AC35" s="122"/>
    </row>
    <row r="36" spans="1:29" ht="105" customHeight="1" x14ac:dyDescent="0.25">
      <c r="A36" s="450"/>
      <c r="B36" s="347"/>
      <c r="C36" s="402" t="s">
        <v>227</v>
      </c>
      <c r="D36" s="52" t="s">
        <v>228</v>
      </c>
      <c r="E36" s="124">
        <v>1</v>
      </c>
      <c r="F36" s="124">
        <v>1</v>
      </c>
      <c r="G36" s="124">
        <v>1</v>
      </c>
      <c r="H36" s="124">
        <v>1</v>
      </c>
      <c r="I36" s="124">
        <v>1</v>
      </c>
      <c r="J36" s="124">
        <v>1</v>
      </c>
      <c r="K36" s="125" t="s">
        <v>229</v>
      </c>
      <c r="L36" s="243"/>
      <c r="M36" s="52">
        <v>1</v>
      </c>
      <c r="N36" s="68" t="s">
        <v>230</v>
      </c>
      <c r="O36" s="114">
        <v>2216250</v>
      </c>
      <c r="P36" s="270" t="s">
        <v>232</v>
      </c>
      <c r="Q36" s="349" t="s">
        <v>231</v>
      </c>
      <c r="R36" s="115"/>
      <c r="S36" s="115"/>
      <c r="T36" s="115"/>
      <c r="U36" s="115"/>
      <c r="V36" s="115"/>
      <c r="W36" s="115"/>
      <c r="X36" s="115"/>
      <c r="Y36" s="115"/>
      <c r="Z36" s="115"/>
      <c r="AA36" s="115"/>
      <c r="AB36" s="115"/>
      <c r="AC36" s="116"/>
    </row>
    <row r="37" spans="1:29" ht="67.5" customHeight="1" x14ac:dyDescent="0.25">
      <c r="A37" s="450"/>
      <c r="B37" s="347"/>
      <c r="C37" s="423"/>
      <c r="D37" s="270" t="s">
        <v>233</v>
      </c>
      <c r="E37" s="324">
        <v>1</v>
      </c>
      <c r="F37" s="324">
        <v>1</v>
      </c>
      <c r="G37" s="324">
        <v>1</v>
      </c>
      <c r="H37" s="324">
        <v>1</v>
      </c>
      <c r="I37" s="324">
        <v>1</v>
      </c>
      <c r="J37" s="324">
        <v>1</v>
      </c>
      <c r="K37" s="424" t="s">
        <v>234</v>
      </c>
      <c r="L37" s="243"/>
      <c r="M37" s="52">
        <v>2</v>
      </c>
      <c r="N37" s="68" t="s">
        <v>235</v>
      </c>
      <c r="O37" s="114">
        <v>0</v>
      </c>
      <c r="P37" s="271"/>
      <c r="Q37" s="350"/>
      <c r="R37" s="115"/>
      <c r="S37" s="115"/>
      <c r="T37" s="115"/>
      <c r="U37" s="115"/>
      <c r="V37" s="115"/>
      <c r="W37" s="115"/>
      <c r="X37" s="115"/>
      <c r="Y37" s="115"/>
      <c r="Z37" s="115"/>
      <c r="AA37" s="115"/>
      <c r="AB37" s="115"/>
      <c r="AC37" s="116"/>
    </row>
    <row r="38" spans="1:29" ht="60" customHeight="1" x14ac:dyDescent="0.25">
      <c r="A38" s="450"/>
      <c r="B38" s="347"/>
      <c r="C38" s="423"/>
      <c r="D38" s="271"/>
      <c r="E38" s="325"/>
      <c r="F38" s="325"/>
      <c r="G38" s="325"/>
      <c r="H38" s="325"/>
      <c r="I38" s="325"/>
      <c r="J38" s="325"/>
      <c r="K38" s="425"/>
      <c r="L38" s="243"/>
      <c r="M38" s="52">
        <v>3</v>
      </c>
      <c r="N38" s="68" t="s">
        <v>236</v>
      </c>
      <c r="O38" s="114">
        <v>0</v>
      </c>
      <c r="P38" s="271"/>
      <c r="Q38" s="350"/>
      <c r="R38" s="115"/>
      <c r="S38" s="115"/>
      <c r="T38" s="115"/>
      <c r="U38" s="115"/>
      <c r="V38" s="115"/>
      <c r="W38" s="115"/>
      <c r="X38" s="115"/>
      <c r="Y38" s="115"/>
      <c r="Z38" s="115"/>
      <c r="AA38" s="115"/>
      <c r="AB38" s="115"/>
      <c r="AC38" s="116"/>
    </row>
    <row r="39" spans="1:29" ht="93.75" customHeight="1" x14ac:dyDescent="0.25">
      <c r="A39" s="450"/>
      <c r="B39" s="347"/>
      <c r="C39" s="423"/>
      <c r="D39" s="271"/>
      <c r="E39" s="325"/>
      <c r="F39" s="325"/>
      <c r="G39" s="325"/>
      <c r="H39" s="325"/>
      <c r="I39" s="325"/>
      <c r="J39" s="325"/>
      <c r="K39" s="425"/>
      <c r="L39" s="243"/>
      <c r="M39" s="36">
        <v>4</v>
      </c>
      <c r="N39" s="68" t="s">
        <v>754</v>
      </c>
      <c r="O39" s="114">
        <v>0</v>
      </c>
      <c r="P39" s="271"/>
      <c r="Q39" s="350"/>
      <c r="R39" s="115"/>
      <c r="S39" s="115"/>
      <c r="T39" s="115"/>
      <c r="U39" s="115"/>
      <c r="V39" s="115"/>
      <c r="W39" s="115"/>
      <c r="X39" s="115"/>
      <c r="Y39" s="115"/>
      <c r="Z39" s="115"/>
      <c r="AA39" s="115"/>
      <c r="AB39" s="115"/>
      <c r="AC39" s="116"/>
    </row>
    <row r="40" spans="1:29" ht="56.25" x14ac:dyDescent="0.3">
      <c r="A40" s="450"/>
      <c r="B40" s="347"/>
      <c r="C40" s="403"/>
      <c r="D40" s="274"/>
      <c r="E40" s="326"/>
      <c r="F40" s="326"/>
      <c r="G40" s="326"/>
      <c r="H40" s="326"/>
      <c r="I40" s="326"/>
      <c r="J40" s="326"/>
      <c r="K40" s="426"/>
      <c r="L40" s="244"/>
      <c r="M40" s="123">
        <v>5</v>
      </c>
      <c r="N40" s="127" t="s">
        <v>237</v>
      </c>
      <c r="O40" s="128">
        <v>0</v>
      </c>
      <c r="P40" s="274"/>
      <c r="Q40" s="351"/>
      <c r="R40" s="129"/>
      <c r="S40" s="130"/>
      <c r="T40" s="130"/>
      <c r="U40" s="130"/>
      <c r="V40" s="130"/>
      <c r="W40" s="130"/>
      <c r="X40" s="129"/>
      <c r="Y40" s="130"/>
      <c r="Z40" s="130"/>
      <c r="AA40" s="129"/>
      <c r="AB40" s="130"/>
      <c r="AC40" s="131"/>
    </row>
    <row r="41" spans="1:29" ht="56.25" customHeight="1" x14ac:dyDescent="0.3">
      <c r="A41" s="450"/>
      <c r="B41" s="347"/>
      <c r="C41" s="233" t="s">
        <v>238</v>
      </c>
      <c r="D41" s="233" t="s">
        <v>697</v>
      </c>
      <c r="E41" s="233">
        <v>2</v>
      </c>
      <c r="F41" s="233">
        <v>2</v>
      </c>
      <c r="G41" s="402"/>
      <c r="H41" s="402"/>
      <c r="I41" s="402">
        <v>1</v>
      </c>
      <c r="J41" s="402">
        <v>1</v>
      </c>
      <c r="K41" s="233" t="s">
        <v>748</v>
      </c>
      <c r="L41" s="233" t="s">
        <v>239</v>
      </c>
      <c r="M41" s="32">
        <v>1</v>
      </c>
      <c r="N41" s="132" t="s">
        <v>755</v>
      </c>
      <c r="O41" s="133">
        <v>945777.77777777775</v>
      </c>
      <c r="P41" s="68" t="s">
        <v>241</v>
      </c>
      <c r="Q41" s="420" t="s">
        <v>240</v>
      </c>
      <c r="R41" s="32"/>
      <c r="S41" s="32"/>
      <c r="T41" s="32"/>
      <c r="U41" s="32"/>
      <c r="V41" s="115"/>
      <c r="W41" s="32"/>
      <c r="X41" s="32"/>
      <c r="Y41" s="32"/>
      <c r="Z41" s="32"/>
      <c r="AA41" s="32"/>
      <c r="AB41" s="73"/>
      <c r="AC41" s="58"/>
    </row>
    <row r="42" spans="1:29" ht="61.5" customHeight="1" x14ac:dyDescent="0.3">
      <c r="A42" s="450"/>
      <c r="B42" s="347"/>
      <c r="C42" s="243"/>
      <c r="D42" s="243"/>
      <c r="E42" s="243"/>
      <c r="F42" s="243"/>
      <c r="G42" s="423"/>
      <c r="H42" s="423"/>
      <c r="I42" s="423"/>
      <c r="J42" s="423"/>
      <c r="K42" s="243"/>
      <c r="L42" s="243"/>
      <c r="M42" s="32">
        <v>2</v>
      </c>
      <c r="N42" s="132" t="s">
        <v>756</v>
      </c>
      <c r="O42" s="133">
        <v>0</v>
      </c>
      <c r="P42" s="68" t="s">
        <v>242</v>
      </c>
      <c r="Q42" s="421"/>
      <c r="R42" s="32"/>
      <c r="S42" s="32"/>
      <c r="T42" s="32"/>
      <c r="U42" s="32"/>
      <c r="V42" s="32"/>
      <c r="W42" s="115"/>
      <c r="X42" s="32"/>
      <c r="Y42" s="32"/>
      <c r="Z42" s="32"/>
      <c r="AA42" s="32"/>
      <c r="AB42" s="73"/>
      <c r="AC42" s="58"/>
    </row>
    <row r="43" spans="1:29" ht="69" customHeight="1" x14ac:dyDescent="0.3">
      <c r="A43" s="450"/>
      <c r="B43" s="347"/>
      <c r="C43" s="243"/>
      <c r="D43" s="243"/>
      <c r="E43" s="243"/>
      <c r="F43" s="243"/>
      <c r="G43" s="423"/>
      <c r="H43" s="423"/>
      <c r="I43" s="423"/>
      <c r="J43" s="423"/>
      <c r="K43" s="243"/>
      <c r="L43" s="243"/>
      <c r="M43" s="32">
        <v>3</v>
      </c>
      <c r="N43" s="132" t="s">
        <v>757</v>
      </c>
      <c r="O43" s="133">
        <v>0</v>
      </c>
      <c r="P43" s="68" t="s">
        <v>243</v>
      </c>
      <c r="Q43" s="421"/>
      <c r="R43" s="32"/>
      <c r="S43" s="32"/>
      <c r="T43" s="32"/>
      <c r="U43" s="32"/>
      <c r="V43" s="32"/>
      <c r="W43" s="32"/>
      <c r="X43" s="115"/>
      <c r="Y43" s="32"/>
      <c r="Z43" s="32"/>
      <c r="AA43" s="32"/>
      <c r="AB43" s="73"/>
      <c r="AC43" s="58"/>
    </row>
    <row r="44" spans="1:29" ht="39" customHeight="1" x14ac:dyDescent="0.3">
      <c r="A44" s="450"/>
      <c r="B44" s="347"/>
      <c r="C44" s="243"/>
      <c r="D44" s="243"/>
      <c r="E44" s="243"/>
      <c r="F44" s="243"/>
      <c r="G44" s="423"/>
      <c r="H44" s="423"/>
      <c r="I44" s="423"/>
      <c r="J44" s="423"/>
      <c r="K44" s="243"/>
      <c r="L44" s="243"/>
      <c r="M44" s="32">
        <v>4</v>
      </c>
      <c r="N44" s="132" t="s">
        <v>244</v>
      </c>
      <c r="O44" s="133">
        <v>0</v>
      </c>
      <c r="P44" s="68" t="s">
        <v>245</v>
      </c>
      <c r="Q44" s="422"/>
      <c r="R44" s="36"/>
      <c r="S44" s="36"/>
      <c r="T44" s="36"/>
      <c r="U44" s="36"/>
      <c r="V44" s="36"/>
      <c r="W44" s="36"/>
      <c r="X44" s="115"/>
      <c r="Y44" s="36"/>
      <c r="Z44" s="36"/>
      <c r="AA44" s="36"/>
      <c r="AB44" s="73"/>
      <c r="AC44" s="58"/>
    </row>
    <row r="45" spans="1:29" ht="55.5" customHeight="1" x14ac:dyDescent="0.3">
      <c r="A45" s="450"/>
      <c r="B45" s="347"/>
      <c r="C45" s="243"/>
      <c r="D45" s="243"/>
      <c r="E45" s="243"/>
      <c r="F45" s="243"/>
      <c r="G45" s="423"/>
      <c r="H45" s="423"/>
      <c r="I45" s="423"/>
      <c r="J45" s="423"/>
      <c r="K45" s="243"/>
      <c r="L45" s="243"/>
      <c r="M45" s="36">
        <v>1</v>
      </c>
      <c r="N45" s="68" t="s">
        <v>246</v>
      </c>
      <c r="O45" s="114">
        <v>858750</v>
      </c>
      <c r="P45" s="270" t="s">
        <v>214</v>
      </c>
      <c r="Q45" s="420" t="s">
        <v>240</v>
      </c>
      <c r="R45" s="36"/>
      <c r="S45" s="36"/>
      <c r="T45" s="36"/>
      <c r="U45" s="36"/>
      <c r="V45" s="32"/>
      <c r="W45" s="115"/>
      <c r="X45" s="36"/>
      <c r="Y45" s="36"/>
      <c r="Z45" s="36"/>
      <c r="AA45" s="36"/>
      <c r="AB45" s="73"/>
      <c r="AC45" s="58"/>
    </row>
    <row r="46" spans="1:29" ht="68.25" customHeight="1" x14ac:dyDescent="0.3">
      <c r="A46" s="450"/>
      <c r="B46" s="347"/>
      <c r="C46" s="243"/>
      <c r="D46" s="243"/>
      <c r="E46" s="243"/>
      <c r="F46" s="243"/>
      <c r="G46" s="423"/>
      <c r="H46" s="423"/>
      <c r="I46" s="423"/>
      <c r="J46" s="423"/>
      <c r="K46" s="243"/>
      <c r="L46" s="243"/>
      <c r="M46" s="36">
        <v>2</v>
      </c>
      <c r="N46" s="68" t="s">
        <v>758</v>
      </c>
      <c r="O46" s="114">
        <v>0</v>
      </c>
      <c r="P46" s="274"/>
      <c r="Q46" s="422"/>
      <c r="R46" s="36"/>
      <c r="S46" s="36"/>
      <c r="T46" s="36"/>
      <c r="U46" s="36"/>
      <c r="V46" s="32"/>
      <c r="W46" s="32"/>
      <c r="X46" s="115"/>
      <c r="Y46" s="36"/>
      <c r="Z46" s="36"/>
      <c r="AA46" s="36"/>
      <c r="AB46" s="73"/>
      <c r="AC46" s="58"/>
    </row>
    <row r="47" spans="1:29" ht="56.25" customHeight="1" x14ac:dyDescent="0.3">
      <c r="A47" s="450"/>
      <c r="B47" s="347"/>
      <c r="C47" s="244"/>
      <c r="D47" s="244"/>
      <c r="E47" s="244"/>
      <c r="F47" s="244"/>
      <c r="G47" s="403"/>
      <c r="H47" s="403"/>
      <c r="I47" s="403"/>
      <c r="J47" s="403"/>
      <c r="K47" s="244"/>
      <c r="L47" s="243"/>
      <c r="M47" s="36">
        <v>3</v>
      </c>
      <c r="N47" s="68" t="s">
        <v>759</v>
      </c>
      <c r="O47" s="114">
        <v>0</v>
      </c>
      <c r="P47" s="36" t="s">
        <v>243</v>
      </c>
      <c r="Q47" s="34" t="s">
        <v>247</v>
      </c>
      <c r="R47" s="36"/>
      <c r="S47" s="36"/>
      <c r="T47" s="36"/>
      <c r="U47" s="36"/>
      <c r="V47" s="36"/>
      <c r="W47" s="36"/>
      <c r="X47" s="115"/>
      <c r="Y47" s="36"/>
      <c r="Z47" s="36"/>
      <c r="AA47" s="36"/>
      <c r="AB47" s="73"/>
      <c r="AC47" s="58"/>
    </row>
    <row r="48" spans="1:29" ht="48" customHeight="1" x14ac:dyDescent="0.3">
      <c r="A48" s="450"/>
      <c r="B48" s="347"/>
      <c r="C48" s="402" t="s">
        <v>248</v>
      </c>
      <c r="D48" s="233" t="s">
        <v>696</v>
      </c>
      <c r="E48" s="233">
        <v>4</v>
      </c>
      <c r="F48" s="233">
        <v>4</v>
      </c>
      <c r="G48" s="233">
        <v>1</v>
      </c>
      <c r="H48" s="233">
        <v>1</v>
      </c>
      <c r="I48" s="233">
        <v>1</v>
      </c>
      <c r="J48" s="233">
        <v>1</v>
      </c>
      <c r="K48" s="402" t="s">
        <v>249</v>
      </c>
      <c r="L48" s="243"/>
      <c r="M48" s="32">
        <v>1</v>
      </c>
      <c r="N48" s="68" t="s">
        <v>760</v>
      </c>
      <c r="O48" s="114">
        <v>858750</v>
      </c>
      <c r="P48" s="270"/>
      <c r="Q48" s="420" t="s">
        <v>240</v>
      </c>
      <c r="R48" s="36"/>
      <c r="S48" s="36"/>
      <c r="T48" s="36"/>
      <c r="U48" s="36"/>
      <c r="V48" s="32"/>
      <c r="W48" s="32"/>
      <c r="X48" s="115"/>
      <c r="Y48" s="36"/>
      <c r="Z48" s="36"/>
      <c r="AA48" s="115"/>
      <c r="AB48" s="73"/>
      <c r="AC48" s="58"/>
    </row>
    <row r="49" spans="1:29" ht="75" x14ac:dyDescent="0.3">
      <c r="A49" s="450"/>
      <c r="B49" s="347"/>
      <c r="C49" s="423"/>
      <c r="D49" s="244"/>
      <c r="E49" s="244"/>
      <c r="F49" s="244"/>
      <c r="G49" s="244"/>
      <c r="H49" s="244"/>
      <c r="I49" s="244"/>
      <c r="J49" s="244"/>
      <c r="K49" s="403"/>
      <c r="L49" s="243"/>
      <c r="M49" s="32">
        <v>2</v>
      </c>
      <c r="N49" s="132" t="s">
        <v>761</v>
      </c>
      <c r="O49" s="133">
        <v>0</v>
      </c>
      <c r="P49" s="271"/>
      <c r="Q49" s="421"/>
      <c r="R49" s="36"/>
      <c r="S49" s="36"/>
      <c r="T49" s="36"/>
      <c r="U49" s="36"/>
      <c r="V49" s="32"/>
      <c r="W49" s="32"/>
      <c r="X49" s="115"/>
      <c r="Y49" s="36"/>
      <c r="Z49" s="36"/>
      <c r="AA49" s="115"/>
      <c r="AB49" s="73"/>
      <c r="AC49" s="58"/>
    </row>
    <row r="50" spans="1:29" ht="73.5" customHeight="1" x14ac:dyDescent="0.3">
      <c r="A50" s="450"/>
      <c r="B50" s="347"/>
      <c r="C50" s="423"/>
      <c r="D50" s="402" t="s">
        <v>695</v>
      </c>
      <c r="E50" s="233">
        <v>4</v>
      </c>
      <c r="F50" s="233">
        <v>4</v>
      </c>
      <c r="G50" s="233">
        <v>1</v>
      </c>
      <c r="H50" s="233">
        <v>1</v>
      </c>
      <c r="I50" s="233">
        <v>1</v>
      </c>
      <c r="J50" s="233">
        <v>1</v>
      </c>
      <c r="K50" s="402" t="s">
        <v>250</v>
      </c>
      <c r="L50" s="243"/>
      <c r="M50" s="32">
        <v>3</v>
      </c>
      <c r="N50" s="132" t="s">
        <v>251</v>
      </c>
      <c r="O50" s="133">
        <v>0</v>
      </c>
      <c r="P50" s="271"/>
      <c r="Q50" s="421"/>
      <c r="R50" s="36"/>
      <c r="S50" s="36"/>
      <c r="T50" s="36"/>
      <c r="U50" s="36"/>
      <c r="V50" s="32"/>
      <c r="W50" s="32"/>
      <c r="X50" s="115"/>
      <c r="Y50" s="36"/>
      <c r="Z50" s="36"/>
      <c r="AA50" s="115"/>
      <c r="AB50" s="73"/>
      <c r="AC50" s="58"/>
    </row>
    <row r="51" spans="1:29" ht="75" customHeight="1" x14ac:dyDescent="0.3">
      <c r="A51" s="450"/>
      <c r="B51" s="347"/>
      <c r="C51" s="403"/>
      <c r="D51" s="403"/>
      <c r="E51" s="244"/>
      <c r="F51" s="244"/>
      <c r="G51" s="244"/>
      <c r="H51" s="244"/>
      <c r="I51" s="244"/>
      <c r="J51" s="244"/>
      <c r="K51" s="403"/>
      <c r="L51" s="243"/>
      <c r="M51" s="32">
        <v>4</v>
      </c>
      <c r="N51" s="132" t="s">
        <v>252</v>
      </c>
      <c r="O51" s="133">
        <v>0</v>
      </c>
      <c r="P51" s="274"/>
      <c r="Q51" s="422"/>
      <c r="R51" s="36"/>
      <c r="S51" s="36"/>
      <c r="T51" s="36"/>
      <c r="U51" s="36"/>
      <c r="V51" s="115"/>
      <c r="W51" s="36"/>
      <c r="X51" s="36"/>
      <c r="Y51" s="115"/>
      <c r="Z51" s="36"/>
      <c r="AA51" s="36"/>
      <c r="AB51" s="73"/>
      <c r="AC51" s="58"/>
    </row>
    <row r="52" spans="1:29" ht="67.5" customHeight="1" x14ac:dyDescent="0.3">
      <c r="A52" s="450"/>
      <c r="B52" s="347"/>
      <c r="C52" s="233" t="s">
        <v>253</v>
      </c>
      <c r="D52" s="233" t="s">
        <v>694</v>
      </c>
      <c r="E52" s="270">
        <v>2</v>
      </c>
      <c r="F52" s="270">
        <v>2</v>
      </c>
      <c r="G52" s="270"/>
      <c r="H52" s="270">
        <v>1</v>
      </c>
      <c r="I52" s="270"/>
      <c r="J52" s="270">
        <v>1</v>
      </c>
      <c r="K52" s="270" t="s">
        <v>254</v>
      </c>
      <c r="L52" s="243"/>
      <c r="M52" s="33">
        <v>1</v>
      </c>
      <c r="N52" s="68" t="s">
        <v>762</v>
      </c>
      <c r="O52" s="114">
        <v>858750</v>
      </c>
      <c r="P52" s="270" t="s">
        <v>255</v>
      </c>
      <c r="Q52" s="270" t="s">
        <v>240</v>
      </c>
      <c r="R52" s="33"/>
      <c r="S52" s="33"/>
      <c r="T52" s="33"/>
      <c r="U52" s="33"/>
      <c r="V52" s="33"/>
      <c r="W52" s="33"/>
      <c r="X52" s="115"/>
      <c r="Y52" s="33"/>
      <c r="Z52" s="33"/>
      <c r="AA52" s="33"/>
      <c r="AB52" s="73"/>
      <c r="AC52" s="58"/>
    </row>
    <row r="53" spans="1:29" ht="64.5" customHeight="1" x14ac:dyDescent="0.3">
      <c r="A53" s="450"/>
      <c r="B53" s="347"/>
      <c r="C53" s="243"/>
      <c r="D53" s="243"/>
      <c r="E53" s="271"/>
      <c r="F53" s="271"/>
      <c r="G53" s="271"/>
      <c r="H53" s="271"/>
      <c r="I53" s="271"/>
      <c r="J53" s="271"/>
      <c r="K53" s="271"/>
      <c r="L53" s="243"/>
      <c r="M53" s="33">
        <v>2</v>
      </c>
      <c r="N53" s="68" t="s">
        <v>763</v>
      </c>
      <c r="O53" s="114">
        <v>0</v>
      </c>
      <c r="P53" s="271"/>
      <c r="Q53" s="271"/>
      <c r="R53" s="33"/>
      <c r="S53" s="33"/>
      <c r="T53" s="33"/>
      <c r="U53" s="33"/>
      <c r="V53" s="33"/>
      <c r="W53" s="33"/>
      <c r="X53" s="115"/>
      <c r="Y53" s="33"/>
      <c r="Z53" s="33"/>
      <c r="AA53" s="33"/>
      <c r="AB53" s="73"/>
      <c r="AC53" s="58"/>
    </row>
    <row r="54" spans="1:29" ht="56.25" x14ac:dyDescent="0.3">
      <c r="A54" s="450"/>
      <c r="B54" s="347"/>
      <c r="C54" s="244"/>
      <c r="D54" s="244"/>
      <c r="E54" s="274"/>
      <c r="F54" s="274"/>
      <c r="G54" s="274"/>
      <c r="H54" s="274"/>
      <c r="I54" s="274"/>
      <c r="J54" s="274"/>
      <c r="K54" s="274"/>
      <c r="L54" s="243"/>
      <c r="M54" s="33">
        <v>3</v>
      </c>
      <c r="N54" s="68" t="s">
        <v>764</v>
      </c>
      <c r="O54" s="114">
        <v>0</v>
      </c>
      <c r="P54" s="274"/>
      <c r="Q54" s="274"/>
      <c r="R54" s="33"/>
      <c r="S54" s="33"/>
      <c r="T54" s="33"/>
      <c r="U54" s="33"/>
      <c r="V54" s="33"/>
      <c r="W54" s="33"/>
      <c r="X54" s="115"/>
      <c r="Y54" s="33"/>
      <c r="Z54" s="33"/>
      <c r="AA54" s="33"/>
      <c r="AB54" s="73"/>
      <c r="AC54" s="58"/>
    </row>
    <row r="55" spans="1:29" ht="56.25" customHeight="1" x14ac:dyDescent="0.3">
      <c r="A55" s="450"/>
      <c r="B55" s="347"/>
      <c r="C55" s="270" t="s">
        <v>256</v>
      </c>
      <c r="D55" s="270" t="s">
        <v>257</v>
      </c>
      <c r="E55" s="417">
        <v>1</v>
      </c>
      <c r="F55" s="417">
        <v>1</v>
      </c>
      <c r="G55" s="417">
        <v>1</v>
      </c>
      <c r="H55" s="417">
        <v>1</v>
      </c>
      <c r="I55" s="417">
        <v>1</v>
      </c>
      <c r="J55" s="417">
        <v>1</v>
      </c>
      <c r="K55" s="360" t="s">
        <v>258</v>
      </c>
      <c r="L55" s="243"/>
      <c r="M55" s="33">
        <v>1</v>
      </c>
      <c r="N55" s="132" t="s">
        <v>259</v>
      </c>
      <c r="O55" s="133">
        <v>945777.77777777775</v>
      </c>
      <c r="P55" s="340" t="s">
        <v>226</v>
      </c>
      <c r="Q55" s="134"/>
      <c r="R55" s="115"/>
      <c r="S55" s="33"/>
      <c r="T55" s="33"/>
      <c r="U55" s="33"/>
      <c r="V55" s="33"/>
      <c r="W55" s="33"/>
      <c r="X55" s="33"/>
      <c r="Y55" s="33"/>
      <c r="Z55" s="33"/>
      <c r="AA55" s="33"/>
      <c r="AB55" s="73"/>
      <c r="AC55" s="58"/>
    </row>
    <row r="56" spans="1:29" ht="56.25" x14ac:dyDescent="0.3">
      <c r="A56" s="450"/>
      <c r="B56" s="347"/>
      <c r="C56" s="271"/>
      <c r="D56" s="271"/>
      <c r="E56" s="418"/>
      <c r="F56" s="418"/>
      <c r="G56" s="418"/>
      <c r="H56" s="418"/>
      <c r="I56" s="418"/>
      <c r="J56" s="418"/>
      <c r="K56" s="385"/>
      <c r="L56" s="243"/>
      <c r="M56" s="33">
        <v>2</v>
      </c>
      <c r="N56" s="132" t="s">
        <v>260</v>
      </c>
      <c r="O56" s="133">
        <v>0</v>
      </c>
      <c r="P56" s="341"/>
      <c r="Q56" s="134"/>
      <c r="R56" s="33"/>
      <c r="S56" s="33"/>
      <c r="T56" s="33"/>
      <c r="U56" s="33"/>
      <c r="V56" s="115"/>
      <c r="W56" s="135"/>
      <c r="X56" s="33"/>
      <c r="Y56" s="33"/>
      <c r="Z56" s="33"/>
      <c r="AA56" s="33"/>
      <c r="AB56" s="73"/>
      <c r="AC56" s="58"/>
    </row>
    <row r="57" spans="1:29" ht="75" customHeight="1" x14ac:dyDescent="0.3">
      <c r="A57" s="450"/>
      <c r="B57" s="347"/>
      <c r="C57" s="271"/>
      <c r="D57" s="271"/>
      <c r="E57" s="418"/>
      <c r="F57" s="418"/>
      <c r="G57" s="418"/>
      <c r="H57" s="418"/>
      <c r="I57" s="418"/>
      <c r="J57" s="418"/>
      <c r="K57" s="385"/>
      <c r="L57" s="243"/>
      <c r="M57" s="33">
        <v>3</v>
      </c>
      <c r="N57" s="132" t="s">
        <v>765</v>
      </c>
      <c r="O57" s="133">
        <v>0</v>
      </c>
      <c r="P57" s="342"/>
      <c r="Q57" s="134" t="s">
        <v>240</v>
      </c>
      <c r="R57" s="33"/>
      <c r="S57" s="33"/>
      <c r="T57" s="33"/>
      <c r="U57" s="33"/>
      <c r="V57" s="115"/>
      <c r="W57" s="33"/>
      <c r="X57" s="33"/>
      <c r="Y57" s="33"/>
      <c r="Z57" s="33"/>
      <c r="AA57" s="33"/>
      <c r="AB57" s="73"/>
      <c r="AC57" s="58"/>
    </row>
    <row r="58" spans="1:29" ht="56.25" customHeight="1" x14ac:dyDescent="0.3">
      <c r="A58" s="450"/>
      <c r="B58" s="347"/>
      <c r="C58" s="274"/>
      <c r="D58" s="274"/>
      <c r="E58" s="419"/>
      <c r="F58" s="419"/>
      <c r="G58" s="419"/>
      <c r="H58" s="419"/>
      <c r="I58" s="419"/>
      <c r="J58" s="419"/>
      <c r="K58" s="303"/>
      <c r="L58" s="243"/>
      <c r="M58" s="33">
        <v>4</v>
      </c>
      <c r="N58" s="132" t="s">
        <v>261</v>
      </c>
      <c r="O58" s="133">
        <v>0</v>
      </c>
      <c r="P58" s="36" t="s">
        <v>262</v>
      </c>
      <c r="Q58" s="134"/>
      <c r="R58" s="33"/>
      <c r="S58" s="33"/>
      <c r="T58" s="33"/>
      <c r="U58" s="33"/>
      <c r="V58" s="33"/>
      <c r="W58" s="115"/>
      <c r="X58" s="33"/>
      <c r="Y58" s="33"/>
      <c r="Z58" s="33"/>
      <c r="AA58" s="33"/>
      <c r="AB58" s="73"/>
      <c r="AC58" s="58"/>
    </row>
    <row r="59" spans="1:29" ht="56.25" x14ac:dyDescent="0.3">
      <c r="A59" s="450"/>
      <c r="B59" s="347"/>
      <c r="C59" s="270" t="s">
        <v>263</v>
      </c>
      <c r="D59" s="270" t="s">
        <v>264</v>
      </c>
      <c r="E59" s="427">
        <v>2</v>
      </c>
      <c r="F59" s="427">
        <v>2</v>
      </c>
      <c r="G59" s="427"/>
      <c r="H59" s="427">
        <v>1</v>
      </c>
      <c r="I59" s="427"/>
      <c r="J59" s="427">
        <v>1</v>
      </c>
      <c r="K59" s="346" t="s">
        <v>265</v>
      </c>
      <c r="L59" s="243"/>
      <c r="M59" s="33">
        <v>1</v>
      </c>
      <c r="N59" s="132" t="s">
        <v>766</v>
      </c>
      <c r="O59" s="133">
        <v>0</v>
      </c>
      <c r="P59" s="73"/>
      <c r="Q59" s="134" t="s">
        <v>266</v>
      </c>
      <c r="R59" s="73"/>
      <c r="S59" s="73"/>
      <c r="T59" s="73"/>
      <c r="U59" s="73"/>
      <c r="V59" s="115"/>
      <c r="W59" s="73"/>
      <c r="X59" s="73"/>
      <c r="Y59" s="73"/>
      <c r="Z59" s="73"/>
      <c r="AA59" s="73"/>
      <c r="AB59" s="115"/>
      <c r="AC59" s="58"/>
    </row>
    <row r="60" spans="1:29" ht="56.25" customHeight="1" x14ac:dyDescent="0.3">
      <c r="A60" s="450"/>
      <c r="B60" s="347"/>
      <c r="C60" s="271"/>
      <c r="D60" s="271"/>
      <c r="E60" s="428"/>
      <c r="F60" s="428"/>
      <c r="G60" s="428"/>
      <c r="H60" s="428"/>
      <c r="I60" s="428"/>
      <c r="J60" s="428"/>
      <c r="K60" s="347"/>
      <c r="L60" s="243"/>
      <c r="M60" s="33">
        <v>2</v>
      </c>
      <c r="N60" s="132" t="s">
        <v>767</v>
      </c>
      <c r="O60" s="133">
        <v>0</v>
      </c>
      <c r="P60" s="73"/>
      <c r="Q60" s="134" t="s">
        <v>266</v>
      </c>
      <c r="R60" s="73"/>
      <c r="S60" s="73"/>
      <c r="T60" s="73"/>
      <c r="U60" s="73"/>
      <c r="V60" s="115"/>
      <c r="W60" s="73"/>
      <c r="X60" s="73"/>
      <c r="Y60" s="73"/>
      <c r="Z60" s="73"/>
      <c r="AA60" s="73"/>
      <c r="AB60" s="115"/>
      <c r="AC60" s="58"/>
    </row>
    <row r="61" spans="1:29" ht="66.75" customHeight="1" x14ac:dyDescent="0.3">
      <c r="A61" s="450"/>
      <c r="B61" s="347"/>
      <c r="C61" s="274"/>
      <c r="D61" s="274"/>
      <c r="E61" s="429"/>
      <c r="F61" s="429"/>
      <c r="G61" s="429"/>
      <c r="H61" s="429"/>
      <c r="I61" s="429"/>
      <c r="J61" s="429"/>
      <c r="K61" s="348"/>
      <c r="L61" s="243"/>
      <c r="M61" s="33">
        <v>3</v>
      </c>
      <c r="N61" s="132" t="s">
        <v>768</v>
      </c>
      <c r="O61" s="133">
        <v>0</v>
      </c>
      <c r="P61" s="73"/>
      <c r="Q61" s="134" t="s">
        <v>266</v>
      </c>
      <c r="R61" s="73"/>
      <c r="S61" s="73"/>
      <c r="T61" s="73"/>
      <c r="U61" s="73"/>
      <c r="V61" s="115"/>
      <c r="W61" s="73"/>
      <c r="X61" s="73"/>
      <c r="Y61" s="73"/>
      <c r="Z61" s="73"/>
      <c r="AA61" s="73"/>
      <c r="AB61" s="115"/>
      <c r="AC61" s="58"/>
    </row>
    <row r="62" spans="1:29" ht="52.5" customHeight="1" x14ac:dyDescent="0.3">
      <c r="A62" s="450"/>
      <c r="B62" s="347"/>
      <c r="C62" s="270" t="s">
        <v>267</v>
      </c>
      <c r="D62" s="270" t="s">
        <v>698</v>
      </c>
      <c r="E62" s="340">
        <v>0</v>
      </c>
      <c r="F62" s="340">
        <v>1</v>
      </c>
      <c r="G62" s="417"/>
      <c r="H62" s="417">
        <v>0.01</v>
      </c>
      <c r="I62" s="340"/>
      <c r="J62" s="340">
        <v>1</v>
      </c>
      <c r="K62" s="360" t="s">
        <v>268</v>
      </c>
      <c r="L62" s="243"/>
      <c r="M62" s="33">
        <v>1</v>
      </c>
      <c r="N62" s="132" t="s">
        <v>769</v>
      </c>
      <c r="O62" s="133"/>
      <c r="P62" s="270" t="s">
        <v>269</v>
      </c>
      <c r="Q62" s="134" t="s">
        <v>266</v>
      </c>
      <c r="R62" s="33"/>
      <c r="S62" s="33"/>
      <c r="T62" s="33"/>
      <c r="U62" s="33"/>
      <c r="V62" s="33"/>
      <c r="W62" s="115"/>
      <c r="X62" s="33"/>
      <c r="Y62" s="33"/>
      <c r="Z62" s="33"/>
      <c r="AA62" s="33"/>
      <c r="AB62" s="73"/>
      <c r="AC62" s="58"/>
    </row>
    <row r="63" spans="1:29" ht="75" customHeight="1" x14ac:dyDescent="0.3">
      <c r="A63" s="450"/>
      <c r="B63" s="347"/>
      <c r="C63" s="271"/>
      <c r="D63" s="271"/>
      <c r="E63" s="341"/>
      <c r="F63" s="341"/>
      <c r="G63" s="418"/>
      <c r="H63" s="418"/>
      <c r="I63" s="341"/>
      <c r="J63" s="341"/>
      <c r="K63" s="385"/>
      <c r="L63" s="243"/>
      <c r="M63" s="33">
        <v>2</v>
      </c>
      <c r="N63" s="132" t="s">
        <v>770</v>
      </c>
      <c r="O63" s="133"/>
      <c r="P63" s="271"/>
      <c r="Q63" s="134" t="s">
        <v>270</v>
      </c>
      <c r="R63" s="33"/>
      <c r="S63" s="33"/>
      <c r="T63" s="33"/>
      <c r="U63" s="33"/>
      <c r="V63" s="33"/>
      <c r="W63" s="115"/>
      <c r="X63" s="33"/>
      <c r="Y63" s="33"/>
      <c r="Z63" s="33"/>
      <c r="AA63" s="33"/>
      <c r="AB63" s="73"/>
      <c r="AC63" s="58"/>
    </row>
    <row r="64" spans="1:29" ht="33.75" customHeight="1" x14ac:dyDescent="0.3">
      <c r="A64" s="450"/>
      <c r="B64" s="347"/>
      <c r="C64" s="271"/>
      <c r="D64" s="271"/>
      <c r="E64" s="341"/>
      <c r="F64" s="341"/>
      <c r="G64" s="418"/>
      <c r="H64" s="418"/>
      <c r="I64" s="341"/>
      <c r="J64" s="341"/>
      <c r="K64" s="385"/>
      <c r="L64" s="243"/>
      <c r="M64" s="33">
        <v>3</v>
      </c>
      <c r="N64" s="132" t="s">
        <v>771</v>
      </c>
      <c r="O64" s="133"/>
      <c r="P64" s="271"/>
      <c r="Q64" s="134" t="s">
        <v>266</v>
      </c>
      <c r="R64" s="33"/>
      <c r="S64" s="33"/>
      <c r="T64" s="33"/>
      <c r="U64" s="33"/>
      <c r="V64" s="33"/>
      <c r="W64" s="115"/>
      <c r="X64" s="33"/>
      <c r="Y64" s="33"/>
      <c r="Z64" s="33"/>
      <c r="AA64" s="33"/>
      <c r="AB64" s="73"/>
      <c r="AC64" s="58"/>
    </row>
    <row r="65" spans="1:29" ht="33.75" customHeight="1" x14ac:dyDescent="0.3">
      <c r="A65" s="450"/>
      <c r="B65" s="347"/>
      <c r="C65" s="271"/>
      <c r="D65" s="271"/>
      <c r="E65" s="341"/>
      <c r="F65" s="341"/>
      <c r="G65" s="418"/>
      <c r="H65" s="418"/>
      <c r="I65" s="341"/>
      <c r="J65" s="341"/>
      <c r="K65" s="385"/>
      <c r="L65" s="243"/>
      <c r="M65" s="33">
        <v>4</v>
      </c>
      <c r="N65" s="132" t="s">
        <v>772</v>
      </c>
      <c r="O65" s="133"/>
      <c r="P65" s="271"/>
      <c r="Q65" s="134" t="s">
        <v>271</v>
      </c>
      <c r="R65" s="33"/>
      <c r="S65" s="33"/>
      <c r="T65" s="33"/>
      <c r="U65" s="33"/>
      <c r="V65" s="33"/>
      <c r="W65" s="115"/>
      <c r="X65" s="33"/>
      <c r="Y65" s="33"/>
      <c r="Z65" s="33"/>
      <c r="AA65" s="33"/>
      <c r="AB65" s="73"/>
      <c r="AC65" s="58"/>
    </row>
    <row r="66" spans="1:29" ht="56.25" customHeight="1" x14ac:dyDescent="0.3">
      <c r="A66" s="450"/>
      <c r="B66" s="347"/>
      <c r="C66" s="274"/>
      <c r="D66" s="274"/>
      <c r="E66" s="342"/>
      <c r="F66" s="342"/>
      <c r="G66" s="419"/>
      <c r="H66" s="419"/>
      <c r="I66" s="342"/>
      <c r="J66" s="342"/>
      <c r="K66" s="303"/>
      <c r="L66" s="243"/>
      <c r="M66" s="33">
        <v>5</v>
      </c>
      <c r="N66" s="132" t="s">
        <v>773</v>
      </c>
      <c r="O66" s="133"/>
      <c r="P66" s="274"/>
      <c r="Q66" s="134" t="s">
        <v>272</v>
      </c>
      <c r="R66" s="33"/>
      <c r="S66" s="33"/>
      <c r="T66" s="33"/>
      <c r="U66" s="33"/>
      <c r="V66" s="33"/>
      <c r="W66" s="115"/>
      <c r="X66" s="33"/>
      <c r="Y66" s="33"/>
      <c r="Z66" s="33"/>
      <c r="AA66" s="33"/>
      <c r="AB66" s="73"/>
      <c r="AC66" s="58"/>
    </row>
    <row r="67" spans="1:29" ht="66" customHeight="1" x14ac:dyDescent="0.3">
      <c r="A67" s="450"/>
      <c r="B67" s="347"/>
      <c r="C67" s="270" t="s">
        <v>273</v>
      </c>
      <c r="D67" s="270" t="s">
        <v>274</v>
      </c>
      <c r="E67" s="417">
        <v>0.95</v>
      </c>
      <c r="F67" s="417">
        <v>0.96</v>
      </c>
      <c r="G67" s="340"/>
      <c r="H67" s="417"/>
      <c r="I67" s="417">
        <v>0.96</v>
      </c>
      <c r="J67" s="417"/>
      <c r="K67" s="270" t="s">
        <v>275</v>
      </c>
      <c r="L67" s="243"/>
      <c r="M67" s="33">
        <v>1</v>
      </c>
      <c r="N67" s="68" t="s">
        <v>774</v>
      </c>
      <c r="O67" s="114">
        <f>6870000/8</f>
        <v>858750</v>
      </c>
      <c r="P67" s="270" t="s">
        <v>277</v>
      </c>
      <c r="Q67" s="349" t="s">
        <v>276</v>
      </c>
      <c r="R67" s="33"/>
      <c r="S67" s="33"/>
      <c r="T67" s="33"/>
      <c r="U67" s="33"/>
      <c r="V67" s="135"/>
      <c r="W67" s="115"/>
      <c r="X67" s="135"/>
      <c r="Y67" s="33"/>
      <c r="Z67" s="33"/>
      <c r="AA67" s="33"/>
      <c r="AB67" s="73"/>
      <c r="AC67" s="58"/>
    </row>
    <row r="68" spans="1:29" ht="42.75" customHeight="1" x14ac:dyDescent="0.3">
      <c r="A68" s="450"/>
      <c r="B68" s="347"/>
      <c r="C68" s="271"/>
      <c r="D68" s="271"/>
      <c r="E68" s="418"/>
      <c r="F68" s="418"/>
      <c r="G68" s="341"/>
      <c r="H68" s="418"/>
      <c r="I68" s="418"/>
      <c r="J68" s="418"/>
      <c r="K68" s="271"/>
      <c r="L68" s="243"/>
      <c r="M68" s="33">
        <v>2</v>
      </c>
      <c r="N68" s="68" t="s">
        <v>775</v>
      </c>
      <c r="O68" s="114">
        <v>0</v>
      </c>
      <c r="P68" s="271"/>
      <c r="Q68" s="351"/>
      <c r="R68" s="33"/>
      <c r="S68" s="33"/>
      <c r="T68" s="33"/>
      <c r="U68" s="33"/>
      <c r="V68" s="135"/>
      <c r="W68" s="135"/>
      <c r="X68" s="115"/>
      <c r="Y68" s="33"/>
      <c r="Z68" s="33"/>
      <c r="AA68" s="33"/>
      <c r="AB68" s="73"/>
      <c r="AC68" s="58"/>
    </row>
    <row r="69" spans="1:29" ht="75" customHeight="1" x14ac:dyDescent="0.3">
      <c r="A69" s="450"/>
      <c r="B69" s="347"/>
      <c r="C69" s="274"/>
      <c r="D69" s="274"/>
      <c r="E69" s="419"/>
      <c r="F69" s="419"/>
      <c r="G69" s="342"/>
      <c r="H69" s="419"/>
      <c r="I69" s="419"/>
      <c r="J69" s="419"/>
      <c r="K69" s="274"/>
      <c r="L69" s="243"/>
      <c r="M69" s="33">
        <v>3</v>
      </c>
      <c r="N69" s="68" t="s">
        <v>278</v>
      </c>
      <c r="O69" s="114">
        <v>0</v>
      </c>
      <c r="P69" s="274"/>
      <c r="Q69" s="34" t="s">
        <v>279</v>
      </c>
      <c r="R69" s="33"/>
      <c r="S69" s="33"/>
      <c r="T69" s="33"/>
      <c r="U69" s="33"/>
      <c r="V69" s="135"/>
      <c r="W69" s="33"/>
      <c r="X69" s="115"/>
      <c r="Y69" s="33"/>
      <c r="Z69" s="33"/>
      <c r="AA69" s="33"/>
      <c r="AB69" s="73"/>
      <c r="AC69" s="58"/>
    </row>
    <row r="70" spans="1:29" ht="56.25" x14ac:dyDescent="0.3">
      <c r="A70" s="450"/>
      <c r="B70" s="347"/>
      <c r="C70" s="270" t="s">
        <v>280</v>
      </c>
      <c r="D70" s="270" t="s">
        <v>281</v>
      </c>
      <c r="E70" s="270">
        <v>12</v>
      </c>
      <c r="F70" s="270">
        <v>12</v>
      </c>
      <c r="G70" s="270">
        <v>3</v>
      </c>
      <c r="H70" s="270">
        <v>3</v>
      </c>
      <c r="I70" s="270">
        <v>3</v>
      </c>
      <c r="J70" s="270">
        <v>3</v>
      </c>
      <c r="K70" s="270" t="s">
        <v>282</v>
      </c>
      <c r="L70" s="243"/>
      <c r="M70" s="33">
        <v>1</v>
      </c>
      <c r="N70" s="68" t="s">
        <v>283</v>
      </c>
      <c r="O70" s="114">
        <v>858750</v>
      </c>
      <c r="P70" s="68" t="s">
        <v>255</v>
      </c>
      <c r="Q70" s="36" t="s">
        <v>240</v>
      </c>
      <c r="R70" s="33"/>
      <c r="S70" s="33"/>
      <c r="T70" s="33"/>
      <c r="U70" s="33"/>
      <c r="V70" s="33"/>
      <c r="W70" s="33"/>
      <c r="X70" s="115"/>
      <c r="Y70" s="33"/>
      <c r="Z70" s="33"/>
      <c r="AA70" s="33"/>
      <c r="AB70" s="73"/>
      <c r="AC70" s="58"/>
    </row>
    <row r="71" spans="1:29" ht="55.5" customHeight="1" x14ac:dyDescent="0.3">
      <c r="A71" s="450"/>
      <c r="B71" s="347"/>
      <c r="C71" s="271"/>
      <c r="D71" s="271"/>
      <c r="E71" s="271"/>
      <c r="F71" s="271"/>
      <c r="G71" s="271"/>
      <c r="H71" s="271"/>
      <c r="I71" s="271"/>
      <c r="J71" s="271"/>
      <c r="K71" s="271"/>
      <c r="L71" s="243"/>
      <c r="M71" s="33">
        <v>2</v>
      </c>
      <c r="N71" s="68" t="s">
        <v>284</v>
      </c>
      <c r="O71" s="114">
        <v>0</v>
      </c>
      <c r="P71" s="68"/>
      <c r="Q71" s="68"/>
      <c r="R71" s="33"/>
      <c r="S71" s="33"/>
      <c r="T71" s="33"/>
      <c r="U71" s="33"/>
      <c r="V71" s="33"/>
      <c r="W71" s="33"/>
      <c r="X71" s="115"/>
      <c r="Y71" s="33"/>
      <c r="Z71" s="33"/>
      <c r="AA71" s="33"/>
      <c r="AB71" s="73"/>
      <c r="AC71" s="58"/>
    </row>
    <row r="72" spans="1:29" ht="56.25" customHeight="1" x14ac:dyDescent="0.3">
      <c r="A72" s="450"/>
      <c r="B72" s="347"/>
      <c r="C72" s="271"/>
      <c r="D72" s="271"/>
      <c r="E72" s="271"/>
      <c r="F72" s="271"/>
      <c r="G72" s="271"/>
      <c r="H72" s="271"/>
      <c r="I72" s="271"/>
      <c r="J72" s="271"/>
      <c r="K72" s="271"/>
      <c r="L72" s="243"/>
      <c r="M72" s="33">
        <v>3</v>
      </c>
      <c r="N72" s="68" t="s">
        <v>285</v>
      </c>
      <c r="O72" s="114">
        <v>0</v>
      </c>
      <c r="P72" s="68"/>
      <c r="Q72" s="68"/>
      <c r="R72" s="33"/>
      <c r="S72" s="33"/>
      <c r="T72" s="33"/>
      <c r="U72" s="33"/>
      <c r="V72" s="33"/>
      <c r="W72" s="33"/>
      <c r="X72" s="115"/>
      <c r="Y72" s="33"/>
      <c r="Z72" s="33"/>
      <c r="AA72" s="33"/>
      <c r="AB72" s="73"/>
      <c r="AC72" s="58"/>
    </row>
    <row r="73" spans="1:29" ht="53.25" customHeight="1" x14ac:dyDescent="0.3">
      <c r="A73" s="450"/>
      <c r="B73" s="347"/>
      <c r="C73" s="274"/>
      <c r="D73" s="274"/>
      <c r="E73" s="274"/>
      <c r="F73" s="274"/>
      <c r="G73" s="274"/>
      <c r="H73" s="274"/>
      <c r="I73" s="274"/>
      <c r="J73" s="274"/>
      <c r="K73" s="274"/>
      <c r="L73" s="243"/>
      <c r="M73" s="33">
        <v>4</v>
      </c>
      <c r="N73" s="68" t="s">
        <v>286</v>
      </c>
      <c r="O73" s="114">
        <v>0</v>
      </c>
      <c r="P73" s="68"/>
      <c r="Q73" s="68"/>
      <c r="R73" s="33"/>
      <c r="S73" s="33"/>
      <c r="T73" s="33"/>
      <c r="U73" s="33"/>
      <c r="V73" s="33"/>
      <c r="W73" s="33"/>
      <c r="X73" s="115"/>
      <c r="Y73" s="33"/>
      <c r="Z73" s="33"/>
      <c r="AA73" s="33"/>
      <c r="AB73" s="73"/>
      <c r="AC73" s="58"/>
    </row>
    <row r="74" spans="1:29" ht="93.75" customHeight="1" x14ac:dyDescent="0.25">
      <c r="A74" s="450"/>
      <c r="B74" s="347"/>
      <c r="C74" s="346" t="s">
        <v>287</v>
      </c>
      <c r="D74" s="346" t="s">
        <v>288</v>
      </c>
      <c r="E74" s="414">
        <v>1</v>
      </c>
      <c r="F74" s="414">
        <v>1</v>
      </c>
      <c r="G74" s="414">
        <v>1</v>
      </c>
      <c r="H74" s="414">
        <v>1</v>
      </c>
      <c r="I74" s="414">
        <v>1</v>
      </c>
      <c r="J74" s="414">
        <v>1</v>
      </c>
      <c r="K74" s="346" t="s">
        <v>289</v>
      </c>
      <c r="L74" s="243"/>
      <c r="M74" s="33">
        <v>1</v>
      </c>
      <c r="N74" s="68" t="s">
        <v>290</v>
      </c>
      <c r="O74" s="114">
        <f>1260000/2</f>
        <v>630000</v>
      </c>
      <c r="P74" s="68" t="s">
        <v>292</v>
      </c>
      <c r="Q74" s="68" t="s">
        <v>291</v>
      </c>
      <c r="R74" s="102"/>
      <c r="S74" s="102"/>
      <c r="T74" s="102"/>
      <c r="U74" s="102"/>
      <c r="V74" s="102"/>
      <c r="W74" s="102"/>
      <c r="X74" s="102"/>
      <c r="Y74" s="102"/>
      <c r="Z74" s="102"/>
      <c r="AA74" s="102"/>
      <c r="AB74" s="102"/>
      <c r="AC74" s="103"/>
    </row>
    <row r="75" spans="1:29" ht="66" customHeight="1" x14ac:dyDescent="0.25">
      <c r="A75" s="450"/>
      <c r="B75" s="347"/>
      <c r="C75" s="347"/>
      <c r="D75" s="347"/>
      <c r="E75" s="415"/>
      <c r="F75" s="415"/>
      <c r="G75" s="415"/>
      <c r="H75" s="415"/>
      <c r="I75" s="415"/>
      <c r="J75" s="415"/>
      <c r="K75" s="347"/>
      <c r="L75" s="243"/>
      <c r="M75" s="33">
        <v>2</v>
      </c>
      <c r="N75" s="68" t="s">
        <v>293</v>
      </c>
      <c r="O75" s="114">
        <v>0</v>
      </c>
      <c r="P75" s="68"/>
      <c r="Q75" s="68"/>
      <c r="R75" s="102"/>
      <c r="S75" s="102"/>
      <c r="T75" s="102"/>
      <c r="U75" s="102"/>
      <c r="V75" s="102"/>
      <c r="W75" s="102"/>
      <c r="X75" s="102"/>
      <c r="Y75" s="102"/>
      <c r="Z75" s="102"/>
      <c r="AA75" s="102"/>
      <c r="AB75" s="102"/>
      <c r="AC75" s="103"/>
    </row>
    <row r="76" spans="1:29" ht="58.5" customHeight="1" x14ac:dyDescent="0.25">
      <c r="A76" s="450"/>
      <c r="B76" s="347"/>
      <c r="C76" s="347"/>
      <c r="D76" s="348"/>
      <c r="E76" s="416"/>
      <c r="F76" s="416"/>
      <c r="G76" s="416"/>
      <c r="H76" s="416"/>
      <c r="I76" s="416"/>
      <c r="J76" s="416"/>
      <c r="K76" s="348"/>
      <c r="L76" s="243"/>
      <c r="M76" s="33">
        <v>3</v>
      </c>
      <c r="N76" s="68" t="s">
        <v>294</v>
      </c>
      <c r="O76" s="114">
        <v>0</v>
      </c>
      <c r="P76" s="68"/>
      <c r="Q76" s="68"/>
      <c r="R76" s="102"/>
      <c r="S76" s="102"/>
      <c r="T76" s="102"/>
      <c r="U76" s="102"/>
      <c r="V76" s="102"/>
      <c r="W76" s="102"/>
      <c r="X76" s="102"/>
      <c r="Y76" s="102"/>
      <c r="Z76" s="102"/>
      <c r="AA76" s="102"/>
      <c r="AB76" s="102"/>
      <c r="AC76" s="103"/>
    </row>
    <row r="77" spans="1:29" ht="71.25" customHeight="1" x14ac:dyDescent="0.3">
      <c r="A77" s="450"/>
      <c r="B77" s="347"/>
      <c r="C77" s="347"/>
      <c r="D77" s="270" t="s">
        <v>295</v>
      </c>
      <c r="E77" s="360">
        <v>1</v>
      </c>
      <c r="F77" s="417">
        <v>1</v>
      </c>
      <c r="G77" s="417">
        <v>1</v>
      </c>
      <c r="H77" s="417">
        <v>1</v>
      </c>
      <c r="I77" s="417">
        <v>1</v>
      </c>
      <c r="J77" s="417">
        <v>1</v>
      </c>
      <c r="K77" s="270" t="s">
        <v>296</v>
      </c>
      <c r="L77" s="243"/>
      <c r="M77" s="33">
        <v>4</v>
      </c>
      <c r="N77" s="68" t="s">
        <v>297</v>
      </c>
      <c r="O77" s="114">
        <v>630000</v>
      </c>
      <c r="P77" s="68"/>
      <c r="Q77" s="68"/>
      <c r="R77" s="136"/>
      <c r="S77" s="136"/>
      <c r="T77" s="102"/>
      <c r="U77" s="136"/>
      <c r="V77" s="136"/>
      <c r="W77" s="102"/>
      <c r="X77" s="136"/>
      <c r="Y77" s="136"/>
      <c r="Z77" s="102"/>
      <c r="AA77" s="136"/>
      <c r="AB77" s="137"/>
      <c r="AC77" s="103"/>
    </row>
    <row r="78" spans="1:29" ht="56.25" customHeight="1" x14ac:dyDescent="0.25">
      <c r="A78" s="450"/>
      <c r="B78" s="347"/>
      <c r="C78" s="347"/>
      <c r="D78" s="271"/>
      <c r="E78" s="385"/>
      <c r="F78" s="418"/>
      <c r="G78" s="418"/>
      <c r="H78" s="418"/>
      <c r="I78" s="418"/>
      <c r="J78" s="418"/>
      <c r="K78" s="271"/>
      <c r="L78" s="243"/>
      <c r="M78" s="33">
        <v>5</v>
      </c>
      <c r="N78" s="68" t="s">
        <v>298</v>
      </c>
      <c r="O78" s="114">
        <v>0</v>
      </c>
      <c r="P78" s="68"/>
      <c r="Q78" s="34" t="s">
        <v>299</v>
      </c>
      <c r="R78" s="102"/>
      <c r="S78" s="102"/>
      <c r="T78" s="102"/>
      <c r="U78" s="102"/>
      <c r="V78" s="102"/>
      <c r="W78" s="102"/>
      <c r="X78" s="102"/>
      <c r="Y78" s="102"/>
      <c r="Z78" s="102"/>
      <c r="AA78" s="102"/>
      <c r="AB78" s="102"/>
      <c r="AC78" s="103"/>
    </row>
    <row r="79" spans="1:29" ht="75" customHeight="1" x14ac:dyDescent="0.3">
      <c r="A79" s="450"/>
      <c r="B79" s="347"/>
      <c r="C79" s="348"/>
      <c r="D79" s="274"/>
      <c r="E79" s="303"/>
      <c r="F79" s="419"/>
      <c r="G79" s="419"/>
      <c r="H79" s="419"/>
      <c r="I79" s="419"/>
      <c r="J79" s="419"/>
      <c r="K79" s="274"/>
      <c r="L79" s="244"/>
      <c r="M79" s="33">
        <v>5</v>
      </c>
      <c r="N79" s="68" t="s">
        <v>300</v>
      </c>
      <c r="O79" s="114">
        <v>0</v>
      </c>
      <c r="P79" s="68"/>
      <c r="Q79" s="34" t="s">
        <v>240</v>
      </c>
      <c r="R79" s="136"/>
      <c r="S79" s="136"/>
      <c r="T79" s="102"/>
      <c r="U79" s="136"/>
      <c r="V79" s="136"/>
      <c r="W79" s="102"/>
      <c r="X79" s="136"/>
      <c r="Y79" s="136"/>
      <c r="Z79" s="102"/>
      <c r="AA79" s="136"/>
      <c r="AB79" s="137"/>
      <c r="AC79" s="103"/>
    </row>
    <row r="80" spans="1:29" ht="75" customHeight="1" x14ac:dyDescent="0.25">
      <c r="A80" s="450"/>
      <c r="B80" s="347"/>
      <c r="C80" s="233" t="s">
        <v>302</v>
      </c>
      <c r="D80" s="233" t="s">
        <v>303</v>
      </c>
      <c r="E80" s="245">
        <v>1</v>
      </c>
      <c r="F80" s="245">
        <v>1</v>
      </c>
      <c r="G80" s="409"/>
      <c r="H80" s="245">
        <v>1</v>
      </c>
      <c r="I80" s="409"/>
      <c r="J80" s="245">
        <v>1</v>
      </c>
      <c r="K80" s="233" t="s">
        <v>304</v>
      </c>
      <c r="L80" s="233" t="s">
        <v>305</v>
      </c>
      <c r="M80" s="32">
        <v>1</v>
      </c>
      <c r="N80" s="72" t="s">
        <v>306</v>
      </c>
      <c r="O80" s="138">
        <f>13464000/7</f>
        <v>1923428.5714285714</v>
      </c>
      <c r="P80" s="139" t="s">
        <v>307</v>
      </c>
      <c r="Q80" s="39" t="s">
        <v>308</v>
      </c>
      <c r="R80" s="112"/>
      <c r="S80" s="112"/>
      <c r="T80" s="112"/>
      <c r="U80" s="112"/>
      <c r="V80" s="112"/>
      <c r="W80" s="112"/>
      <c r="X80" s="112"/>
      <c r="Y80" s="112"/>
      <c r="Z80" s="112"/>
      <c r="AA80" s="112"/>
      <c r="AB80" s="140"/>
      <c r="AC80" s="141"/>
    </row>
    <row r="81" spans="1:29" ht="55.5" customHeight="1" x14ac:dyDescent="0.25">
      <c r="A81" s="450"/>
      <c r="B81" s="347"/>
      <c r="C81" s="243"/>
      <c r="D81" s="243"/>
      <c r="E81" s="246"/>
      <c r="F81" s="246"/>
      <c r="G81" s="411"/>
      <c r="H81" s="246"/>
      <c r="I81" s="411"/>
      <c r="J81" s="246"/>
      <c r="K81" s="243"/>
      <c r="L81" s="243"/>
      <c r="M81" s="32">
        <v>2</v>
      </c>
      <c r="N81" s="72" t="s">
        <v>309</v>
      </c>
      <c r="O81" s="142">
        <v>0</v>
      </c>
      <c r="P81" s="233" t="s">
        <v>310</v>
      </c>
      <c r="Q81" s="32" t="s">
        <v>311</v>
      </c>
      <c r="R81" s="115"/>
      <c r="S81" s="115"/>
      <c r="T81" s="115"/>
      <c r="U81" s="115"/>
      <c r="V81" s="115"/>
      <c r="W81" s="115"/>
      <c r="X81" s="115"/>
      <c r="Y81" s="115"/>
      <c r="Z81" s="115"/>
      <c r="AA81" s="115"/>
      <c r="AB81" s="143"/>
      <c r="AC81" s="144"/>
    </row>
    <row r="82" spans="1:29" ht="57" customHeight="1" x14ac:dyDescent="0.25">
      <c r="A82" s="450"/>
      <c r="B82" s="347"/>
      <c r="C82" s="243"/>
      <c r="D82" s="243"/>
      <c r="E82" s="246"/>
      <c r="F82" s="246"/>
      <c r="G82" s="411"/>
      <c r="H82" s="246"/>
      <c r="I82" s="411"/>
      <c r="J82" s="246"/>
      <c r="K82" s="243"/>
      <c r="L82" s="243"/>
      <c r="M82" s="32">
        <v>3</v>
      </c>
      <c r="N82" s="72" t="s">
        <v>312</v>
      </c>
      <c r="O82" s="142">
        <v>0</v>
      </c>
      <c r="P82" s="243"/>
      <c r="Q82" s="32" t="s">
        <v>313</v>
      </c>
      <c r="R82" s="115"/>
      <c r="S82" s="115"/>
      <c r="T82" s="115"/>
      <c r="U82" s="115"/>
      <c r="V82" s="115"/>
      <c r="W82" s="115"/>
      <c r="X82" s="115"/>
      <c r="Y82" s="115"/>
      <c r="Z82" s="115"/>
      <c r="AA82" s="115"/>
      <c r="AB82" s="143"/>
      <c r="AC82" s="144"/>
    </row>
    <row r="83" spans="1:29" ht="37.5" customHeight="1" x14ac:dyDescent="0.25">
      <c r="A83" s="450"/>
      <c r="B83" s="347"/>
      <c r="C83" s="243"/>
      <c r="D83" s="243"/>
      <c r="E83" s="246"/>
      <c r="F83" s="246"/>
      <c r="G83" s="411"/>
      <c r="H83" s="246"/>
      <c r="I83" s="411"/>
      <c r="J83" s="246"/>
      <c r="K83" s="243"/>
      <c r="L83" s="243"/>
      <c r="M83" s="32">
        <v>4</v>
      </c>
      <c r="N83" s="72" t="s">
        <v>314</v>
      </c>
      <c r="O83" s="142">
        <v>0</v>
      </c>
      <c r="P83" s="244"/>
      <c r="Q83" s="32" t="s">
        <v>315</v>
      </c>
      <c r="R83" s="115"/>
      <c r="S83" s="115"/>
      <c r="T83" s="115"/>
      <c r="U83" s="115"/>
      <c r="V83" s="115"/>
      <c r="W83" s="115"/>
      <c r="X83" s="115"/>
      <c r="Y83" s="115"/>
      <c r="Z83" s="115"/>
      <c r="AA83" s="115"/>
      <c r="AB83" s="143"/>
      <c r="AC83" s="144"/>
    </row>
    <row r="84" spans="1:29" ht="73.5" customHeight="1" x14ac:dyDescent="0.25">
      <c r="A84" s="450"/>
      <c r="B84" s="347"/>
      <c r="C84" s="243"/>
      <c r="D84" s="243"/>
      <c r="E84" s="246"/>
      <c r="F84" s="246"/>
      <c r="G84" s="411"/>
      <c r="H84" s="246"/>
      <c r="I84" s="411"/>
      <c r="J84" s="246"/>
      <c r="K84" s="243"/>
      <c r="L84" s="243"/>
      <c r="M84" s="32">
        <v>5</v>
      </c>
      <c r="N84" s="72" t="s">
        <v>316</v>
      </c>
      <c r="O84" s="142">
        <v>0</v>
      </c>
      <c r="P84" s="233" t="s">
        <v>317</v>
      </c>
      <c r="Q84" s="32" t="s">
        <v>315</v>
      </c>
      <c r="R84" s="115"/>
      <c r="S84" s="115"/>
      <c r="T84" s="115"/>
      <c r="U84" s="115"/>
      <c r="V84" s="115"/>
      <c r="W84" s="115"/>
      <c r="X84" s="115"/>
      <c r="Y84" s="115"/>
      <c r="Z84" s="115"/>
      <c r="AA84" s="115"/>
      <c r="AB84" s="143"/>
      <c r="AC84" s="144"/>
    </row>
    <row r="85" spans="1:29" ht="48" customHeight="1" x14ac:dyDescent="0.25">
      <c r="A85" s="450"/>
      <c r="B85" s="347"/>
      <c r="C85" s="243"/>
      <c r="D85" s="243"/>
      <c r="E85" s="246"/>
      <c r="F85" s="246"/>
      <c r="G85" s="411"/>
      <c r="H85" s="246"/>
      <c r="I85" s="411"/>
      <c r="J85" s="246"/>
      <c r="K85" s="243"/>
      <c r="L85" s="243"/>
      <c r="M85" s="32">
        <v>6</v>
      </c>
      <c r="N85" s="72" t="s">
        <v>318</v>
      </c>
      <c r="O85" s="142">
        <v>0</v>
      </c>
      <c r="P85" s="244"/>
      <c r="Q85" s="32" t="s">
        <v>319</v>
      </c>
      <c r="R85" s="115"/>
      <c r="S85" s="115"/>
      <c r="T85" s="115"/>
      <c r="U85" s="115"/>
      <c r="V85" s="115"/>
      <c r="W85" s="115"/>
      <c r="X85" s="115"/>
      <c r="Y85" s="115"/>
      <c r="Z85" s="115"/>
      <c r="AA85" s="115"/>
      <c r="AB85" s="143"/>
      <c r="AC85" s="144"/>
    </row>
    <row r="86" spans="1:29" ht="50.25" customHeight="1" x14ac:dyDescent="0.25">
      <c r="A86" s="450"/>
      <c r="B86" s="347"/>
      <c r="C86" s="244"/>
      <c r="D86" s="244"/>
      <c r="E86" s="247"/>
      <c r="F86" s="247"/>
      <c r="G86" s="410"/>
      <c r="H86" s="247"/>
      <c r="I86" s="410"/>
      <c r="J86" s="247"/>
      <c r="K86" s="244"/>
      <c r="L86" s="243"/>
      <c r="M86" s="32">
        <v>7</v>
      </c>
      <c r="N86" s="72" t="s">
        <v>320</v>
      </c>
      <c r="O86" s="142">
        <v>0</v>
      </c>
      <c r="P86" s="41" t="s">
        <v>266</v>
      </c>
      <c r="Q86" s="36" t="s">
        <v>321</v>
      </c>
      <c r="R86" s="115"/>
      <c r="S86" s="115"/>
      <c r="T86" s="115"/>
      <c r="U86" s="115"/>
      <c r="V86" s="115"/>
      <c r="W86" s="115"/>
      <c r="X86" s="115"/>
      <c r="Y86" s="115"/>
      <c r="Z86" s="115"/>
      <c r="AA86" s="115"/>
      <c r="AB86" s="143"/>
      <c r="AC86" s="144"/>
    </row>
    <row r="87" spans="1:29" ht="63.75" customHeight="1" x14ac:dyDescent="0.25">
      <c r="A87" s="450"/>
      <c r="B87" s="347"/>
      <c r="C87" s="233" t="s">
        <v>322</v>
      </c>
      <c r="D87" s="233" t="s">
        <v>323</v>
      </c>
      <c r="E87" s="245">
        <v>0.77</v>
      </c>
      <c r="F87" s="245">
        <v>0.9</v>
      </c>
      <c r="G87" s="409"/>
      <c r="H87" s="233"/>
      <c r="I87" s="233"/>
      <c r="J87" s="245">
        <v>0.9</v>
      </c>
      <c r="K87" s="233" t="s">
        <v>324</v>
      </c>
      <c r="L87" s="243"/>
      <c r="M87" s="32">
        <v>1</v>
      </c>
      <c r="N87" s="72" t="s">
        <v>325</v>
      </c>
      <c r="O87" s="142">
        <v>1923428.5714285714</v>
      </c>
      <c r="P87" s="233" t="s">
        <v>326</v>
      </c>
      <c r="Q87" s="36" t="s">
        <v>327</v>
      </c>
      <c r="R87" s="120"/>
      <c r="S87" s="120"/>
      <c r="T87" s="120"/>
      <c r="U87" s="145"/>
      <c r="V87" s="145"/>
      <c r="W87" s="145"/>
      <c r="X87" s="145"/>
      <c r="Y87" s="145"/>
      <c r="Z87" s="145"/>
      <c r="AA87" s="115"/>
      <c r="AB87" s="143"/>
      <c r="AC87" s="144"/>
    </row>
    <row r="88" spans="1:29" ht="53.25" customHeight="1" x14ac:dyDescent="0.25">
      <c r="A88" s="450"/>
      <c r="B88" s="347"/>
      <c r="C88" s="243"/>
      <c r="D88" s="243"/>
      <c r="E88" s="246"/>
      <c r="F88" s="246"/>
      <c r="G88" s="411"/>
      <c r="H88" s="243"/>
      <c r="I88" s="243"/>
      <c r="J88" s="246"/>
      <c r="K88" s="243"/>
      <c r="L88" s="243"/>
      <c r="M88" s="32">
        <v>2</v>
      </c>
      <c r="N88" s="72" t="s">
        <v>328</v>
      </c>
      <c r="O88" s="142">
        <v>0</v>
      </c>
      <c r="P88" s="243"/>
      <c r="Q88" s="36" t="s">
        <v>327</v>
      </c>
      <c r="R88" s="120"/>
      <c r="S88" s="120"/>
      <c r="T88" s="120"/>
      <c r="U88" s="145"/>
      <c r="V88" s="145"/>
      <c r="W88" s="145"/>
      <c r="X88" s="145"/>
      <c r="Y88" s="145"/>
      <c r="Z88" s="145"/>
      <c r="AA88" s="145"/>
      <c r="AB88" s="146"/>
      <c r="AC88" s="147"/>
    </row>
    <row r="89" spans="1:29" ht="45.75" customHeight="1" x14ac:dyDescent="0.25">
      <c r="A89" s="450"/>
      <c r="B89" s="347"/>
      <c r="C89" s="243"/>
      <c r="D89" s="243"/>
      <c r="E89" s="246"/>
      <c r="F89" s="246"/>
      <c r="G89" s="411"/>
      <c r="H89" s="243"/>
      <c r="I89" s="243"/>
      <c r="J89" s="246"/>
      <c r="K89" s="243"/>
      <c r="L89" s="243"/>
      <c r="M89" s="32">
        <v>3</v>
      </c>
      <c r="N89" s="72" t="s">
        <v>329</v>
      </c>
      <c r="O89" s="142">
        <v>0</v>
      </c>
      <c r="P89" s="244"/>
      <c r="Q89" s="36" t="s">
        <v>327</v>
      </c>
      <c r="R89" s="115"/>
      <c r="S89" s="115"/>
      <c r="T89" s="115"/>
      <c r="U89" s="115"/>
      <c r="V89" s="115"/>
      <c r="W89" s="115"/>
      <c r="X89" s="115"/>
      <c r="Y89" s="115"/>
      <c r="Z89" s="115"/>
      <c r="AA89" s="115"/>
      <c r="AB89" s="143"/>
      <c r="AC89" s="144"/>
    </row>
    <row r="90" spans="1:29" ht="90" customHeight="1" x14ac:dyDescent="0.25">
      <c r="A90" s="450"/>
      <c r="B90" s="347"/>
      <c r="C90" s="243"/>
      <c r="D90" s="243"/>
      <c r="E90" s="246"/>
      <c r="F90" s="246"/>
      <c r="G90" s="411"/>
      <c r="H90" s="243"/>
      <c r="I90" s="243"/>
      <c r="J90" s="246"/>
      <c r="K90" s="243"/>
      <c r="L90" s="243"/>
      <c r="M90" s="32">
        <v>4</v>
      </c>
      <c r="N90" s="72" t="s">
        <v>330</v>
      </c>
      <c r="O90" s="142">
        <v>0</v>
      </c>
      <c r="P90" s="41" t="s">
        <v>331</v>
      </c>
      <c r="Q90" s="270" t="s">
        <v>327</v>
      </c>
      <c r="R90" s="115"/>
      <c r="S90" s="115"/>
      <c r="T90" s="115"/>
      <c r="U90" s="115"/>
      <c r="V90" s="115"/>
      <c r="W90" s="115"/>
      <c r="X90" s="115"/>
      <c r="Y90" s="115"/>
      <c r="Z90" s="115"/>
      <c r="AA90" s="115"/>
      <c r="AB90" s="143"/>
      <c r="AC90" s="144"/>
    </row>
    <row r="91" spans="1:29" ht="37.5" x14ac:dyDescent="0.25">
      <c r="A91" s="450"/>
      <c r="B91" s="347"/>
      <c r="C91" s="244"/>
      <c r="D91" s="244"/>
      <c r="E91" s="247"/>
      <c r="F91" s="247"/>
      <c r="G91" s="410"/>
      <c r="H91" s="244"/>
      <c r="I91" s="244"/>
      <c r="J91" s="247"/>
      <c r="K91" s="244"/>
      <c r="L91" s="243"/>
      <c r="M91" s="32">
        <v>5</v>
      </c>
      <c r="N91" s="72" t="s">
        <v>332</v>
      </c>
      <c r="O91" s="142">
        <v>0</v>
      </c>
      <c r="P91" s="41" t="s">
        <v>333</v>
      </c>
      <c r="Q91" s="274"/>
      <c r="R91" s="115"/>
      <c r="S91" s="115"/>
      <c r="T91" s="115"/>
      <c r="U91" s="115"/>
      <c r="V91" s="115"/>
      <c r="W91" s="115"/>
      <c r="X91" s="115"/>
      <c r="Y91" s="115"/>
      <c r="Z91" s="115"/>
      <c r="AA91" s="115"/>
      <c r="AB91" s="143"/>
      <c r="AC91" s="144"/>
    </row>
    <row r="92" spans="1:29" ht="56.25" x14ac:dyDescent="0.25">
      <c r="A92" s="450"/>
      <c r="B92" s="347"/>
      <c r="C92" s="233" t="s">
        <v>334</v>
      </c>
      <c r="D92" s="233" t="s">
        <v>335</v>
      </c>
      <c r="E92" s="245">
        <v>1</v>
      </c>
      <c r="F92" s="245">
        <v>1</v>
      </c>
      <c r="G92" s="245">
        <v>1</v>
      </c>
      <c r="H92" s="233"/>
      <c r="I92" s="233"/>
      <c r="J92" s="233"/>
      <c r="K92" s="233" t="s">
        <v>336</v>
      </c>
      <c r="L92" s="243"/>
      <c r="M92" s="32">
        <v>1</v>
      </c>
      <c r="N92" s="72" t="s">
        <v>337</v>
      </c>
      <c r="O92" s="142">
        <v>1703400</v>
      </c>
      <c r="P92" s="233" t="s">
        <v>338</v>
      </c>
      <c r="Q92" s="270" t="s">
        <v>339</v>
      </c>
      <c r="R92" s="120"/>
      <c r="S92" s="120"/>
      <c r="T92" s="120"/>
      <c r="U92" s="145"/>
      <c r="V92" s="145"/>
      <c r="W92" s="145"/>
      <c r="X92" s="145"/>
      <c r="Y92" s="145"/>
      <c r="Z92" s="145"/>
      <c r="AA92" s="145"/>
      <c r="AB92" s="146"/>
      <c r="AC92" s="147"/>
    </row>
    <row r="93" spans="1:29" ht="56.25" customHeight="1" x14ac:dyDescent="0.25">
      <c r="A93" s="450"/>
      <c r="B93" s="347"/>
      <c r="C93" s="243"/>
      <c r="D93" s="243"/>
      <c r="E93" s="246"/>
      <c r="F93" s="246"/>
      <c r="G93" s="246"/>
      <c r="H93" s="243" t="s">
        <v>340</v>
      </c>
      <c r="I93" s="243" t="s">
        <v>340</v>
      </c>
      <c r="J93" s="243" t="s">
        <v>340</v>
      </c>
      <c r="K93" s="243"/>
      <c r="L93" s="243"/>
      <c r="M93" s="32">
        <v>2</v>
      </c>
      <c r="N93" s="72" t="s">
        <v>341</v>
      </c>
      <c r="O93" s="142">
        <v>0</v>
      </c>
      <c r="P93" s="243"/>
      <c r="Q93" s="271"/>
      <c r="R93" s="120"/>
      <c r="S93" s="120"/>
      <c r="T93" s="120"/>
      <c r="U93" s="120"/>
      <c r="V93" s="120"/>
      <c r="W93" s="115"/>
      <c r="X93" s="120"/>
      <c r="Y93" s="120"/>
      <c r="Z93" s="115"/>
      <c r="AA93" s="120"/>
      <c r="AB93" s="148"/>
      <c r="AC93" s="144"/>
    </row>
    <row r="94" spans="1:29" ht="56.25" x14ac:dyDescent="0.25">
      <c r="A94" s="450"/>
      <c r="B94" s="347"/>
      <c r="C94" s="243"/>
      <c r="D94" s="243"/>
      <c r="E94" s="246"/>
      <c r="F94" s="246"/>
      <c r="G94" s="246"/>
      <c r="H94" s="243"/>
      <c r="I94" s="243"/>
      <c r="J94" s="243"/>
      <c r="K94" s="243"/>
      <c r="L94" s="243"/>
      <c r="M94" s="32">
        <v>3</v>
      </c>
      <c r="N94" s="72" t="s">
        <v>342</v>
      </c>
      <c r="O94" s="142">
        <v>0</v>
      </c>
      <c r="P94" s="243"/>
      <c r="Q94" s="271"/>
      <c r="R94" s="120"/>
      <c r="S94" s="120"/>
      <c r="T94" s="120"/>
      <c r="U94" s="120"/>
      <c r="V94" s="120"/>
      <c r="W94" s="115"/>
      <c r="X94" s="120"/>
      <c r="Y94" s="120"/>
      <c r="Z94" s="115"/>
      <c r="AA94" s="120"/>
      <c r="AB94" s="148"/>
      <c r="AC94" s="144"/>
    </row>
    <row r="95" spans="1:29" ht="56.25" x14ac:dyDescent="0.25">
      <c r="A95" s="450"/>
      <c r="B95" s="347"/>
      <c r="C95" s="243"/>
      <c r="D95" s="243"/>
      <c r="E95" s="246"/>
      <c r="F95" s="246"/>
      <c r="G95" s="246"/>
      <c r="H95" s="243"/>
      <c r="I95" s="243"/>
      <c r="J95" s="243"/>
      <c r="K95" s="243"/>
      <c r="L95" s="243"/>
      <c r="M95" s="32">
        <v>4</v>
      </c>
      <c r="N95" s="72" t="s">
        <v>343</v>
      </c>
      <c r="O95" s="142">
        <v>0</v>
      </c>
      <c r="P95" s="243"/>
      <c r="Q95" s="274"/>
      <c r="R95" s="115"/>
      <c r="S95" s="115"/>
      <c r="T95" s="115"/>
      <c r="U95" s="115"/>
      <c r="V95" s="115"/>
      <c r="W95" s="115"/>
      <c r="X95" s="115"/>
      <c r="Y95" s="115"/>
      <c r="Z95" s="115"/>
      <c r="AA95" s="115"/>
      <c r="AB95" s="143"/>
      <c r="AC95" s="144"/>
    </row>
    <row r="96" spans="1:29" ht="75" customHeight="1" x14ac:dyDescent="0.25">
      <c r="A96" s="450"/>
      <c r="B96" s="347"/>
      <c r="C96" s="244"/>
      <c r="D96" s="244"/>
      <c r="E96" s="247"/>
      <c r="F96" s="247"/>
      <c r="G96" s="247"/>
      <c r="H96" s="244"/>
      <c r="I96" s="244"/>
      <c r="J96" s="244"/>
      <c r="K96" s="244"/>
      <c r="L96" s="243"/>
      <c r="M96" s="32">
        <v>5</v>
      </c>
      <c r="N96" s="72" t="s">
        <v>344</v>
      </c>
      <c r="O96" s="142">
        <v>0</v>
      </c>
      <c r="P96" s="244"/>
      <c r="Q96" s="36" t="s">
        <v>345</v>
      </c>
      <c r="R96" s="120"/>
      <c r="S96" s="120"/>
      <c r="T96" s="120"/>
      <c r="U96" s="120"/>
      <c r="V96" s="120"/>
      <c r="W96" s="120"/>
      <c r="X96" s="120"/>
      <c r="Y96" s="120"/>
      <c r="Z96" s="120"/>
      <c r="AA96" s="120"/>
      <c r="AB96" s="148"/>
      <c r="AC96" s="149"/>
    </row>
    <row r="97" spans="1:29" ht="56.25" customHeight="1" x14ac:dyDescent="0.25">
      <c r="A97" s="450"/>
      <c r="B97" s="347"/>
      <c r="C97" s="233" t="s">
        <v>346</v>
      </c>
      <c r="D97" s="233" t="s">
        <v>347</v>
      </c>
      <c r="E97" s="406">
        <v>0.75</v>
      </c>
      <c r="F97" s="245">
        <v>1</v>
      </c>
      <c r="G97" s="409"/>
      <c r="H97" s="409"/>
      <c r="I97" s="245">
        <v>1</v>
      </c>
      <c r="J97" s="412"/>
      <c r="K97" s="233" t="s">
        <v>348</v>
      </c>
      <c r="L97" s="243"/>
      <c r="M97" s="233">
        <v>1</v>
      </c>
      <c r="N97" s="337" t="s">
        <v>349</v>
      </c>
      <c r="O97" s="142">
        <v>1923428.57142857</v>
      </c>
      <c r="P97" s="41" t="s">
        <v>350</v>
      </c>
      <c r="Q97" s="270" t="s">
        <v>351</v>
      </c>
      <c r="R97" s="402"/>
      <c r="S97" s="402"/>
      <c r="T97" s="402"/>
      <c r="U97" s="402"/>
      <c r="V97" s="402"/>
      <c r="W97" s="402"/>
      <c r="X97" s="343"/>
      <c r="Y97" s="343"/>
      <c r="Z97" s="343"/>
      <c r="AA97" s="343"/>
      <c r="AB97" s="343"/>
      <c r="AC97" s="399"/>
    </row>
    <row r="98" spans="1:29" ht="75" customHeight="1" x14ac:dyDescent="0.25">
      <c r="A98" s="450"/>
      <c r="B98" s="347"/>
      <c r="C98" s="243"/>
      <c r="D98" s="244"/>
      <c r="E98" s="408"/>
      <c r="F98" s="247"/>
      <c r="G98" s="410"/>
      <c r="H98" s="410"/>
      <c r="I98" s="247"/>
      <c r="J98" s="413"/>
      <c r="K98" s="244"/>
      <c r="L98" s="243"/>
      <c r="M98" s="244"/>
      <c r="N98" s="339"/>
      <c r="O98" s="142">
        <v>8618330</v>
      </c>
      <c r="P98" s="41" t="s">
        <v>352</v>
      </c>
      <c r="Q98" s="274"/>
      <c r="R98" s="403"/>
      <c r="S98" s="403"/>
      <c r="T98" s="403"/>
      <c r="U98" s="403"/>
      <c r="V98" s="403"/>
      <c r="W98" s="403"/>
      <c r="X98" s="345"/>
      <c r="Y98" s="345"/>
      <c r="Z98" s="345"/>
      <c r="AA98" s="345"/>
      <c r="AB98" s="345"/>
      <c r="AC98" s="401"/>
    </row>
    <row r="99" spans="1:29" ht="56.25" customHeight="1" x14ac:dyDescent="0.25">
      <c r="A99" s="450"/>
      <c r="B99" s="347"/>
      <c r="C99" s="243"/>
      <c r="D99" s="233" t="s">
        <v>353</v>
      </c>
      <c r="E99" s="406">
        <v>1</v>
      </c>
      <c r="F99" s="245">
        <v>1</v>
      </c>
      <c r="G99" s="409"/>
      <c r="H99" s="245">
        <v>1</v>
      </c>
      <c r="I99" s="245"/>
      <c r="J99" s="245">
        <v>1</v>
      </c>
      <c r="K99" s="233" t="s">
        <v>354</v>
      </c>
      <c r="L99" s="243"/>
      <c r="M99" s="233">
        <v>2</v>
      </c>
      <c r="N99" s="337" t="s">
        <v>355</v>
      </c>
      <c r="O99" s="142">
        <v>0</v>
      </c>
      <c r="P99" s="41" t="s">
        <v>356</v>
      </c>
      <c r="Q99" s="270" t="s">
        <v>345</v>
      </c>
      <c r="R99" s="120"/>
      <c r="S99" s="120"/>
      <c r="T99" s="120"/>
      <c r="U99" s="343"/>
      <c r="V99" s="343"/>
      <c r="W99" s="343"/>
      <c r="X99" s="402"/>
      <c r="Y99" s="402"/>
      <c r="Z99" s="402"/>
      <c r="AA99" s="402"/>
      <c r="AB99" s="402"/>
      <c r="AC99" s="404"/>
    </row>
    <row r="100" spans="1:29" ht="37.5" x14ac:dyDescent="0.25">
      <c r="A100" s="450"/>
      <c r="B100" s="347"/>
      <c r="C100" s="243"/>
      <c r="D100" s="243"/>
      <c r="E100" s="407"/>
      <c r="F100" s="246"/>
      <c r="G100" s="411"/>
      <c r="H100" s="246"/>
      <c r="I100" s="246"/>
      <c r="J100" s="246"/>
      <c r="K100" s="243"/>
      <c r="L100" s="243"/>
      <c r="M100" s="244"/>
      <c r="N100" s="339"/>
      <c r="O100" s="142">
        <v>0</v>
      </c>
      <c r="P100" s="41" t="s">
        <v>357</v>
      </c>
      <c r="Q100" s="274"/>
      <c r="R100" s="120"/>
      <c r="S100" s="120"/>
      <c r="T100" s="120"/>
      <c r="U100" s="345"/>
      <c r="V100" s="345"/>
      <c r="W100" s="345"/>
      <c r="X100" s="403"/>
      <c r="Y100" s="403"/>
      <c r="Z100" s="403"/>
      <c r="AA100" s="403"/>
      <c r="AB100" s="403"/>
      <c r="AC100" s="405"/>
    </row>
    <row r="101" spans="1:29" ht="56.25" customHeight="1" x14ac:dyDescent="0.25">
      <c r="A101" s="450"/>
      <c r="B101" s="347"/>
      <c r="C101" s="243"/>
      <c r="D101" s="243"/>
      <c r="E101" s="407"/>
      <c r="F101" s="246"/>
      <c r="G101" s="411"/>
      <c r="H101" s="246"/>
      <c r="I101" s="246"/>
      <c r="J101" s="246"/>
      <c r="K101" s="243"/>
      <c r="L101" s="243"/>
      <c r="M101" s="32">
        <v>3</v>
      </c>
      <c r="N101" s="72" t="s">
        <v>358</v>
      </c>
      <c r="O101" s="142">
        <v>0</v>
      </c>
      <c r="P101" s="233" t="s">
        <v>359</v>
      </c>
      <c r="Q101" s="36" t="s">
        <v>351</v>
      </c>
      <c r="R101" s="120"/>
      <c r="S101" s="120"/>
      <c r="T101" s="120"/>
      <c r="U101" s="120"/>
      <c r="V101" s="120"/>
      <c r="W101" s="120"/>
      <c r="X101" s="120"/>
      <c r="Y101" s="120"/>
      <c r="Z101" s="120"/>
      <c r="AA101" s="120"/>
      <c r="AB101" s="148"/>
      <c r="AC101" s="151"/>
    </row>
    <row r="102" spans="1:29" ht="56.25" customHeight="1" x14ac:dyDescent="0.25">
      <c r="A102" s="450"/>
      <c r="B102" s="347"/>
      <c r="C102" s="243"/>
      <c r="D102" s="244"/>
      <c r="E102" s="408"/>
      <c r="F102" s="247"/>
      <c r="G102" s="410"/>
      <c r="H102" s="247"/>
      <c r="I102" s="247"/>
      <c r="J102" s="247"/>
      <c r="K102" s="244"/>
      <c r="L102" s="243"/>
      <c r="M102" s="32">
        <v>4</v>
      </c>
      <c r="N102" s="72" t="s">
        <v>360</v>
      </c>
      <c r="O102" s="142">
        <v>0</v>
      </c>
      <c r="P102" s="244"/>
      <c r="Q102" s="36" t="s">
        <v>361</v>
      </c>
      <c r="R102" s="120"/>
      <c r="S102" s="120"/>
      <c r="T102" s="120"/>
      <c r="U102" s="52"/>
      <c r="V102" s="52"/>
      <c r="W102" s="52"/>
      <c r="X102" s="52"/>
      <c r="Y102" s="52"/>
      <c r="Z102" s="52"/>
      <c r="AA102" s="115"/>
      <c r="AB102" s="115"/>
      <c r="AC102" s="144"/>
    </row>
    <row r="103" spans="1:29" ht="37.5" customHeight="1" x14ac:dyDescent="0.25">
      <c r="A103" s="450"/>
      <c r="B103" s="347"/>
      <c r="C103" s="243"/>
      <c r="D103" s="233" t="s">
        <v>362</v>
      </c>
      <c r="E103" s="406">
        <v>1</v>
      </c>
      <c r="F103" s="245">
        <v>1</v>
      </c>
      <c r="G103" s="245"/>
      <c r="H103" s="245">
        <v>1</v>
      </c>
      <c r="I103" s="245">
        <v>1</v>
      </c>
      <c r="J103" s="245">
        <v>1</v>
      </c>
      <c r="K103" s="233" t="s">
        <v>363</v>
      </c>
      <c r="L103" s="243"/>
      <c r="M103" s="32">
        <v>1</v>
      </c>
      <c r="N103" s="72" t="s">
        <v>364</v>
      </c>
      <c r="O103" s="142">
        <v>1923428.57142857</v>
      </c>
      <c r="P103" s="233" t="s">
        <v>266</v>
      </c>
      <c r="Q103" s="270" t="s">
        <v>311</v>
      </c>
      <c r="R103" s="115"/>
      <c r="S103" s="115"/>
      <c r="T103" s="115"/>
      <c r="U103" s="115"/>
      <c r="V103" s="115"/>
      <c r="W103" s="115"/>
      <c r="X103" s="115"/>
      <c r="Y103" s="115"/>
      <c r="Z103" s="115"/>
      <c r="AA103" s="115"/>
      <c r="AB103" s="143"/>
      <c r="AC103" s="144"/>
    </row>
    <row r="104" spans="1:29" ht="37.5" x14ac:dyDescent="0.25">
      <c r="A104" s="450"/>
      <c r="B104" s="347"/>
      <c r="C104" s="243"/>
      <c r="D104" s="243"/>
      <c r="E104" s="407"/>
      <c r="F104" s="246"/>
      <c r="G104" s="246"/>
      <c r="H104" s="246"/>
      <c r="I104" s="246"/>
      <c r="J104" s="246"/>
      <c r="K104" s="243"/>
      <c r="L104" s="243"/>
      <c r="M104" s="32">
        <v>2</v>
      </c>
      <c r="N104" s="72" t="s">
        <v>365</v>
      </c>
      <c r="O104" s="142">
        <v>0</v>
      </c>
      <c r="P104" s="243"/>
      <c r="Q104" s="271"/>
      <c r="R104" s="115"/>
      <c r="S104" s="115"/>
      <c r="T104" s="115"/>
      <c r="U104" s="115"/>
      <c r="V104" s="115"/>
      <c r="W104" s="115"/>
      <c r="X104" s="115"/>
      <c r="Y104" s="115"/>
      <c r="Z104" s="115"/>
      <c r="AA104" s="115"/>
      <c r="AB104" s="143"/>
      <c r="AC104" s="144"/>
    </row>
    <row r="105" spans="1:29" ht="37.5" x14ac:dyDescent="0.25">
      <c r="A105" s="450"/>
      <c r="B105" s="347"/>
      <c r="C105" s="243"/>
      <c r="D105" s="243"/>
      <c r="E105" s="407"/>
      <c r="F105" s="246"/>
      <c r="G105" s="246"/>
      <c r="H105" s="246"/>
      <c r="I105" s="246"/>
      <c r="J105" s="246"/>
      <c r="K105" s="243"/>
      <c r="L105" s="243"/>
      <c r="M105" s="32">
        <v>3</v>
      </c>
      <c r="N105" s="72" t="s">
        <v>366</v>
      </c>
      <c r="O105" s="142">
        <v>0</v>
      </c>
      <c r="P105" s="243"/>
      <c r="Q105" s="271"/>
      <c r="R105" s="115"/>
      <c r="S105" s="115"/>
      <c r="T105" s="115"/>
      <c r="U105" s="115"/>
      <c r="V105" s="115"/>
      <c r="W105" s="115"/>
      <c r="X105" s="115"/>
      <c r="Y105" s="115"/>
      <c r="Z105" s="115"/>
      <c r="AA105" s="115"/>
      <c r="AB105" s="143"/>
      <c r="AC105" s="144"/>
    </row>
    <row r="106" spans="1:29" ht="37.5" x14ac:dyDescent="0.25">
      <c r="A106" s="450"/>
      <c r="B106" s="347"/>
      <c r="C106" s="244"/>
      <c r="D106" s="244"/>
      <c r="E106" s="408"/>
      <c r="F106" s="247"/>
      <c r="G106" s="247"/>
      <c r="H106" s="247"/>
      <c r="I106" s="247"/>
      <c r="J106" s="247"/>
      <c r="K106" s="244"/>
      <c r="L106" s="243"/>
      <c r="M106" s="32">
        <v>4</v>
      </c>
      <c r="N106" s="72" t="s">
        <v>367</v>
      </c>
      <c r="O106" s="142">
        <v>0</v>
      </c>
      <c r="P106" s="244"/>
      <c r="Q106" s="274"/>
      <c r="R106" s="115"/>
      <c r="S106" s="115"/>
      <c r="T106" s="115"/>
      <c r="U106" s="115"/>
      <c r="V106" s="115"/>
      <c r="W106" s="115"/>
      <c r="X106" s="115"/>
      <c r="Y106" s="115"/>
      <c r="Z106" s="115"/>
      <c r="AA106" s="115"/>
      <c r="AB106" s="143"/>
      <c r="AC106" s="144"/>
    </row>
    <row r="107" spans="1:29" ht="56.25" x14ac:dyDescent="0.25">
      <c r="A107" s="450"/>
      <c r="B107" s="347"/>
      <c r="C107" s="233" t="s">
        <v>368</v>
      </c>
      <c r="D107" s="233" t="s">
        <v>699</v>
      </c>
      <c r="E107" s="245">
        <v>1</v>
      </c>
      <c r="F107" s="245">
        <v>1</v>
      </c>
      <c r="G107" s="409"/>
      <c r="H107" s="245">
        <v>1</v>
      </c>
      <c r="I107" s="233"/>
      <c r="J107" s="245">
        <v>1</v>
      </c>
      <c r="K107" s="233" t="s">
        <v>369</v>
      </c>
      <c r="L107" s="243"/>
      <c r="M107" s="233">
        <v>1</v>
      </c>
      <c r="N107" s="337" t="s">
        <v>370</v>
      </c>
      <c r="O107" s="142">
        <v>1923428.57142857</v>
      </c>
      <c r="P107" s="41" t="s">
        <v>371</v>
      </c>
      <c r="Q107" s="340" t="s">
        <v>321</v>
      </c>
      <c r="R107" s="68"/>
      <c r="S107" s="68"/>
      <c r="T107" s="68"/>
      <c r="U107" s="343"/>
      <c r="V107" s="343"/>
      <c r="W107" s="343"/>
      <c r="X107" s="343"/>
      <c r="Y107" s="343"/>
      <c r="Z107" s="343"/>
      <c r="AA107" s="343"/>
      <c r="AB107" s="343"/>
      <c r="AC107" s="399"/>
    </row>
    <row r="108" spans="1:29" ht="56.25" customHeight="1" x14ac:dyDescent="0.25">
      <c r="A108" s="450"/>
      <c r="B108" s="347"/>
      <c r="C108" s="243"/>
      <c r="D108" s="243"/>
      <c r="E108" s="246"/>
      <c r="F108" s="246"/>
      <c r="G108" s="411"/>
      <c r="H108" s="246"/>
      <c r="I108" s="243"/>
      <c r="J108" s="246"/>
      <c r="K108" s="243"/>
      <c r="L108" s="243"/>
      <c r="M108" s="243"/>
      <c r="N108" s="338"/>
      <c r="O108" s="142">
        <v>0</v>
      </c>
      <c r="P108" s="41" t="s">
        <v>372</v>
      </c>
      <c r="Q108" s="341"/>
      <c r="R108" s="68"/>
      <c r="S108" s="68"/>
      <c r="T108" s="68"/>
      <c r="U108" s="344"/>
      <c r="V108" s="344"/>
      <c r="W108" s="344"/>
      <c r="X108" s="344"/>
      <c r="Y108" s="344"/>
      <c r="Z108" s="344"/>
      <c r="AA108" s="344"/>
      <c r="AB108" s="344"/>
      <c r="AC108" s="400"/>
    </row>
    <row r="109" spans="1:29" ht="18.75" customHeight="1" x14ac:dyDescent="0.25">
      <c r="A109" s="450"/>
      <c r="B109" s="347"/>
      <c r="C109" s="243"/>
      <c r="D109" s="243"/>
      <c r="E109" s="246"/>
      <c r="F109" s="246"/>
      <c r="G109" s="411"/>
      <c r="H109" s="246"/>
      <c r="I109" s="243"/>
      <c r="J109" s="246"/>
      <c r="K109" s="243"/>
      <c r="L109" s="243"/>
      <c r="M109" s="244"/>
      <c r="N109" s="339"/>
      <c r="O109" s="142">
        <v>0</v>
      </c>
      <c r="P109" s="321" t="s">
        <v>373</v>
      </c>
      <c r="Q109" s="342"/>
      <c r="R109" s="68"/>
      <c r="S109" s="68"/>
      <c r="T109" s="68"/>
      <c r="U109" s="345"/>
      <c r="V109" s="345"/>
      <c r="W109" s="345"/>
      <c r="X109" s="345"/>
      <c r="Y109" s="345"/>
      <c r="Z109" s="345"/>
      <c r="AA109" s="345"/>
      <c r="AB109" s="345"/>
      <c r="AC109" s="401"/>
    </row>
    <row r="110" spans="1:29" ht="37.5" customHeight="1" x14ac:dyDescent="0.25">
      <c r="A110" s="450"/>
      <c r="B110" s="347"/>
      <c r="C110" s="243"/>
      <c r="D110" s="243"/>
      <c r="E110" s="246"/>
      <c r="F110" s="246"/>
      <c r="G110" s="411"/>
      <c r="H110" s="246"/>
      <c r="I110" s="243"/>
      <c r="J110" s="246"/>
      <c r="K110" s="243"/>
      <c r="L110" s="243"/>
      <c r="M110" s="32">
        <v>2</v>
      </c>
      <c r="N110" s="72" t="s">
        <v>374</v>
      </c>
      <c r="O110" s="142">
        <v>0</v>
      </c>
      <c r="P110" s="323"/>
      <c r="Q110" s="33" t="s">
        <v>351</v>
      </c>
      <c r="R110" s="68"/>
      <c r="S110" s="68"/>
      <c r="T110" s="68"/>
      <c r="U110" s="115"/>
      <c r="V110" s="68"/>
      <c r="W110" s="68"/>
      <c r="X110" s="115"/>
      <c r="Y110" s="68"/>
      <c r="Z110" s="68"/>
      <c r="AA110" s="68"/>
      <c r="AB110" s="54"/>
      <c r="AC110" s="152"/>
    </row>
    <row r="111" spans="1:29" ht="37.5" x14ac:dyDescent="0.25">
      <c r="A111" s="450"/>
      <c r="B111" s="347"/>
      <c r="C111" s="243"/>
      <c r="D111" s="243"/>
      <c r="E111" s="246"/>
      <c r="F111" s="246"/>
      <c r="G111" s="411"/>
      <c r="H111" s="246"/>
      <c r="I111" s="243"/>
      <c r="J111" s="246"/>
      <c r="K111" s="243"/>
      <c r="L111" s="243"/>
      <c r="M111" s="32">
        <v>3</v>
      </c>
      <c r="N111" s="72" t="s">
        <v>375</v>
      </c>
      <c r="O111" s="142">
        <v>0</v>
      </c>
      <c r="P111" s="321" t="s">
        <v>266</v>
      </c>
      <c r="Q111" s="33" t="s">
        <v>321</v>
      </c>
      <c r="R111" s="68"/>
      <c r="S111" s="68"/>
      <c r="T111" s="68"/>
      <c r="U111" s="115"/>
      <c r="V111" s="68"/>
      <c r="W111" s="68"/>
      <c r="X111" s="115"/>
      <c r="Y111" s="68"/>
      <c r="Z111" s="68"/>
      <c r="AA111" s="68"/>
      <c r="AB111" s="54"/>
      <c r="AC111" s="152"/>
    </row>
    <row r="112" spans="1:29" ht="37.5" x14ac:dyDescent="0.25">
      <c r="A112" s="450"/>
      <c r="B112" s="347"/>
      <c r="C112" s="244"/>
      <c r="D112" s="244"/>
      <c r="E112" s="247"/>
      <c r="F112" s="247"/>
      <c r="G112" s="410"/>
      <c r="H112" s="247"/>
      <c r="I112" s="244"/>
      <c r="J112" s="247"/>
      <c r="K112" s="244"/>
      <c r="L112" s="243"/>
      <c r="M112" s="32">
        <v>4</v>
      </c>
      <c r="N112" s="72" t="s">
        <v>376</v>
      </c>
      <c r="O112" s="142">
        <v>0</v>
      </c>
      <c r="P112" s="323"/>
      <c r="Q112" s="33" t="s">
        <v>321</v>
      </c>
      <c r="R112" s="68"/>
      <c r="S112" s="68"/>
      <c r="T112" s="68"/>
      <c r="U112" s="115"/>
      <c r="V112" s="68"/>
      <c r="W112" s="68"/>
      <c r="X112" s="115"/>
      <c r="Y112" s="68"/>
      <c r="Z112" s="68"/>
      <c r="AA112" s="68"/>
      <c r="AB112" s="54"/>
      <c r="AC112" s="152"/>
    </row>
    <row r="113" spans="1:29" ht="37.5" customHeight="1" x14ac:dyDescent="0.3">
      <c r="A113" s="450"/>
      <c r="B113" s="347"/>
      <c r="C113" s="233" t="s">
        <v>377</v>
      </c>
      <c r="D113" s="233" t="s">
        <v>378</v>
      </c>
      <c r="E113" s="330">
        <v>0</v>
      </c>
      <c r="F113" s="333">
        <v>1</v>
      </c>
      <c r="G113" s="334"/>
      <c r="H113" s="334"/>
      <c r="I113" s="330">
        <v>1</v>
      </c>
      <c r="J113" s="334"/>
      <c r="K113" s="233" t="s">
        <v>379</v>
      </c>
      <c r="L113" s="243"/>
      <c r="M113" s="135">
        <v>1</v>
      </c>
      <c r="N113" s="72" t="s">
        <v>380</v>
      </c>
      <c r="O113" s="142">
        <v>1923428.57142857</v>
      </c>
      <c r="P113" s="321" t="s">
        <v>266</v>
      </c>
      <c r="Q113" s="330" t="s">
        <v>381</v>
      </c>
      <c r="R113" s="153"/>
      <c r="S113" s="153"/>
      <c r="T113" s="153"/>
      <c r="U113" s="153"/>
      <c r="V113" s="115"/>
      <c r="W113" s="153"/>
      <c r="X113" s="153"/>
      <c r="Y113" s="153"/>
      <c r="Z113" s="153"/>
      <c r="AA113" s="153"/>
      <c r="AB113" s="153"/>
      <c r="AC113" s="154"/>
    </row>
    <row r="114" spans="1:29" ht="48" customHeight="1" x14ac:dyDescent="0.3">
      <c r="A114" s="450"/>
      <c r="B114" s="347"/>
      <c r="C114" s="243"/>
      <c r="D114" s="243"/>
      <c r="E114" s="331"/>
      <c r="F114" s="296"/>
      <c r="G114" s="335"/>
      <c r="H114" s="335"/>
      <c r="I114" s="331"/>
      <c r="J114" s="335"/>
      <c r="K114" s="243"/>
      <c r="L114" s="243"/>
      <c r="M114" s="135">
        <v>2</v>
      </c>
      <c r="N114" s="72" t="s">
        <v>382</v>
      </c>
      <c r="O114" s="142">
        <v>0</v>
      </c>
      <c r="P114" s="322"/>
      <c r="Q114" s="332"/>
      <c r="R114" s="153"/>
      <c r="S114" s="153"/>
      <c r="T114" s="153"/>
      <c r="U114" s="153"/>
      <c r="V114" s="153"/>
      <c r="W114" s="115"/>
      <c r="X114" s="153"/>
      <c r="Y114" s="153"/>
      <c r="Z114" s="153"/>
      <c r="AA114" s="153"/>
      <c r="AB114" s="153"/>
      <c r="AC114" s="154"/>
    </row>
    <row r="115" spans="1:29" ht="43.5" customHeight="1" x14ac:dyDescent="0.3">
      <c r="A115" s="450"/>
      <c r="B115" s="347"/>
      <c r="C115" s="243"/>
      <c r="D115" s="243"/>
      <c r="E115" s="331"/>
      <c r="F115" s="296"/>
      <c r="G115" s="335"/>
      <c r="H115" s="335"/>
      <c r="I115" s="331"/>
      <c r="J115" s="335"/>
      <c r="K115" s="243"/>
      <c r="L115" s="243"/>
      <c r="M115" s="135">
        <v>3</v>
      </c>
      <c r="N115" s="72" t="s">
        <v>383</v>
      </c>
      <c r="O115" s="142">
        <v>0</v>
      </c>
      <c r="P115" s="322"/>
      <c r="Q115" s="135" t="s">
        <v>384</v>
      </c>
      <c r="R115" s="153"/>
      <c r="S115" s="153"/>
      <c r="T115" s="153"/>
      <c r="U115" s="153"/>
      <c r="V115" s="153"/>
      <c r="W115" s="115"/>
      <c r="X115" s="153"/>
      <c r="Y115" s="153"/>
      <c r="Z115" s="153"/>
      <c r="AA115" s="153"/>
      <c r="AB115" s="153"/>
      <c r="AC115" s="154"/>
    </row>
    <row r="116" spans="1:29" ht="43.5" customHeight="1" x14ac:dyDescent="0.3">
      <c r="A116" s="450"/>
      <c r="B116" s="347"/>
      <c r="C116" s="244"/>
      <c r="D116" s="244"/>
      <c r="E116" s="332"/>
      <c r="F116" s="297"/>
      <c r="G116" s="336"/>
      <c r="H116" s="336"/>
      <c r="I116" s="332"/>
      <c r="J116" s="336"/>
      <c r="K116" s="244"/>
      <c r="L116" s="243"/>
      <c r="M116" s="135">
        <v>4</v>
      </c>
      <c r="N116" s="72" t="s">
        <v>385</v>
      </c>
      <c r="O116" s="142">
        <v>0</v>
      </c>
      <c r="P116" s="323"/>
      <c r="Q116" s="135" t="s">
        <v>384</v>
      </c>
      <c r="R116" s="153"/>
      <c r="S116" s="153"/>
      <c r="T116" s="153"/>
      <c r="U116" s="153"/>
      <c r="V116" s="153"/>
      <c r="W116" s="153"/>
      <c r="X116" s="115"/>
      <c r="Y116" s="153"/>
      <c r="Z116" s="153"/>
      <c r="AA116" s="153"/>
      <c r="AB116" s="153"/>
      <c r="AC116" s="154"/>
    </row>
    <row r="117" spans="1:29" ht="54" customHeight="1" x14ac:dyDescent="0.25">
      <c r="A117" s="450"/>
      <c r="B117" s="347"/>
      <c r="C117" s="233" t="s">
        <v>386</v>
      </c>
      <c r="D117" s="270" t="s">
        <v>387</v>
      </c>
      <c r="E117" s="324">
        <v>1</v>
      </c>
      <c r="F117" s="327">
        <v>1</v>
      </c>
      <c r="G117" s="324">
        <v>1</v>
      </c>
      <c r="H117" s="324">
        <v>1</v>
      </c>
      <c r="I117" s="324">
        <v>1</v>
      </c>
      <c r="J117" s="324">
        <v>1</v>
      </c>
      <c r="K117" s="233" t="s">
        <v>388</v>
      </c>
      <c r="L117" s="243"/>
      <c r="M117" s="52">
        <v>1</v>
      </c>
      <c r="N117" s="68" t="s">
        <v>389</v>
      </c>
      <c r="O117" s="142">
        <v>1923428.57142857</v>
      </c>
      <c r="P117" s="155" t="s">
        <v>390</v>
      </c>
      <c r="Q117" s="270" t="s">
        <v>391</v>
      </c>
      <c r="R117" s="102"/>
      <c r="S117" s="102"/>
      <c r="T117" s="102"/>
      <c r="U117" s="102"/>
      <c r="V117" s="102"/>
      <c r="W117" s="102"/>
      <c r="X117" s="102"/>
      <c r="Y117" s="102"/>
      <c r="Z117" s="102"/>
      <c r="AA117" s="102"/>
      <c r="AB117" s="156"/>
      <c r="AC117" s="103"/>
    </row>
    <row r="118" spans="1:29" ht="56.25" x14ac:dyDescent="0.25">
      <c r="A118" s="450"/>
      <c r="B118" s="347"/>
      <c r="C118" s="243"/>
      <c r="D118" s="271"/>
      <c r="E118" s="325"/>
      <c r="F118" s="328"/>
      <c r="G118" s="325"/>
      <c r="H118" s="325"/>
      <c r="I118" s="325"/>
      <c r="J118" s="325"/>
      <c r="K118" s="243"/>
      <c r="L118" s="243"/>
      <c r="M118" s="52">
        <v>1</v>
      </c>
      <c r="N118" s="68" t="s">
        <v>700</v>
      </c>
      <c r="O118" s="142">
        <v>0</v>
      </c>
      <c r="P118" s="50" t="s">
        <v>393</v>
      </c>
      <c r="Q118" s="271"/>
      <c r="R118" s="102"/>
      <c r="S118" s="102"/>
      <c r="T118" s="102"/>
      <c r="U118" s="102"/>
      <c r="V118" s="102"/>
      <c r="W118" s="102"/>
      <c r="X118" s="102"/>
      <c r="Y118" s="102"/>
      <c r="Z118" s="102"/>
      <c r="AA118" s="102"/>
      <c r="AB118" s="156"/>
      <c r="AC118" s="103"/>
    </row>
    <row r="119" spans="1:29" ht="93.75" customHeight="1" x14ac:dyDescent="0.25">
      <c r="A119" s="450"/>
      <c r="B119" s="347"/>
      <c r="C119" s="244"/>
      <c r="D119" s="274"/>
      <c r="E119" s="326"/>
      <c r="F119" s="329"/>
      <c r="G119" s="326"/>
      <c r="H119" s="326"/>
      <c r="I119" s="326"/>
      <c r="J119" s="326"/>
      <c r="K119" s="244"/>
      <c r="L119" s="244"/>
      <c r="M119" s="52">
        <v>1</v>
      </c>
      <c r="N119" s="68" t="s">
        <v>394</v>
      </c>
      <c r="O119" s="157">
        <v>0</v>
      </c>
      <c r="P119" s="158" t="s">
        <v>395</v>
      </c>
      <c r="Q119" s="274"/>
      <c r="R119" s="102"/>
      <c r="S119" s="102"/>
      <c r="T119" s="102"/>
      <c r="U119" s="102"/>
      <c r="V119" s="102"/>
      <c r="W119" s="102"/>
      <c r="X119" s="102"/>
      <c r="Y119" s="102"/>
      <c r="Z119" s="102"/>
      <c r="AA119" s="102"/>
      <c r="AB119" s="156"/>
      <c r="AC119" s="103"/>
    </row>
    <row r="120" spans="1:29" ht="57" customHeight="1" x14ac:dyDescent="0.3">
      <c r="A120" s="450"/>
      <c r="B120" s="347"/>
      <c r="C120" s="306" t="s">
        <v>701</v>
      </c>
      <c r="D120" s="306" t="s">
        <v>702</v>
      </c>
      <c r="E120" s="315">
        <v>0.6</v>
      </c>
      <c r="F120" s="315">
        <v>1</v>
      </c>
      <c r="G120" s="315">
        <v>0.25</v>
      </c>
      <c r="H120" s="318">
        <v>0.125</v>
      </c>
      <c r="I120" s="318">
        <v>0.125</v>
      </c>
      <c r="J120" s="315">
        <v>0.37</v>
      </c>
      <c r="K120" s="306" t="s">
        <v>703</v>
      </c>
      <c r="L120" s="233" t="s">
        <v>305</v>
      </c>
      <c r="M120" s="59">
        <v>1</v>
      </c>
      <c r="N120" s="160" t="s">
        <v>704</v>
      </c>
      <c r="O120" s="159"/>
      <c r="P120" s="160" t="s">
        <v>705</v>
      </c>
      <c r="Q120" s="306" t="s">
        <v>706</v>
      </c>
      <c r="R120" s="102"/>
      <c r="S120" s="102"/>
      <c r="T120" s="102"/>
      <c r="U120" s="102"/>
      <c r="V120" s="102"/>
      <c r="W120" s="102"/>
      <c r="X120" s="102"/>
      <c r="Y120" s="102"/>
      <c r="Z120" s="102"/>
      <c r="AA120" s="102"/>
      <c r="AB120" s="102"/>
      <c r="AC120" s="103"/>
    </row>
    <row r="121" spans="1:29" ht="48.75" customHeight="1" x14ac:dyDescent="0.3">
      <c r="A121" s="450"/>
      <c r="B121" s="347"/>
      <c r="C121" s="308"/>
      <c r="D121" s="308"/>
      <c r="E121" s="316"/>
      <c r="F121" s="316"/>
      <c r="G121" s="316"/>
      <c r="H121" s="319"/>
      <c r="I121" s="319"/>
      <c r="J121" s="316"/>
      <c r="K121" s="308"/>
      <c r="L121" s="243"/>
      <c r="M121" s="59">
        <v>2</v>
      </c>
      <c r="N121" s="160" t="s">
        <v>707</v>
      </c>
      <c r="O121" s="159"/>
      <c r="P121" s="306" t="s">
        <v>350</v>
      </c>
      <c r="Q121" s="308"/>
      <c r="R121" s="102"/>
      <c r="S121" s="102"/>
      <c r="T121" s="102"/>
      <c r="U121" s="102"/>
      <c r="V121" s="102"/>
      <c r="W121" s="102"/>
      <c r="X121" s="102"/>
      <c r="Y121" s="102"/>
      <c r="Z121" s="102"/>
      <c r="AA121" s="102"/>
      <c r="AB121" s="102"/>
      <c r="AC121" s="103"/>
    </row>
    <row r="122" spans="1:29" ht="55.5" customHeight="1" x14ac:dyDescent="0.3">
      <c r="A122" s="450"/>
      <c r="B122" s="347"/>
      <c r="C122" s="308"/>
      <c r="D122" s="308"/>
      <c r="E122" s="316"/>
      <c r="F122" s="316"/>
      <c r="G122" s="316"/>
      <c r="H122" s="319"/>
      <c r="I122" s="319"/>
      <c r="J122" s="316"/>
      <c r="K122" s="308"/>
      <c r="L122" s="243"/>
      <c r="M122" s="59">
        <v>3</v>
      </c>
      <c r="N122" s="160" t="s">
        <v>708</v>
      </c>
      <c r="O122" s="159"/>
      <c r="P122" s="308"/>
      <c r="Q122" s="308"/>
      <c r="R122" s="102"/>
      <c r="S122" s="102"/>
      <c r="T122" s="102"/>
      <c r="U122" s="102"/>
      <c r="V122" s="102"/>
      <c r="W122" s="102"/>
      <c r="X122" s="102"/>
      <c r="Y122" s="102"/>
      <c r="Z122" s="102"/>
      <c r="AA122" s="102"/>
      <c r="AB122" s="102"/>
      <c r="AC122" s="103"/>
    </row>
    <row r="123" spans="1:29" ht="85.5" customHeight="1" x14ac:dyDescent="0.3">
      <c r="A123" s="450"/>
      <c r="B123" s="347"/>
      <c r="C123" s="308"/>
      <c r="D123" s="308"/>
      <c r="E123" s="316"/>
      <c r="F123" s="316"/>
      <c r="G123" s="316"/>
      <c r="H123" s="319"/>
      <c r="I123" s="319"/>
      <c r="J123" s="316"/>
      <c r="K123" s="308"/>
      <c r="L123" s="243"/>
      <c r="M123" s="59">
        <v>4</v>
      </c>
      <c r="N123" s="160" t="s">
        <v>709</v>
      </c>
      <c r="O123" s="159"/>
      <c r="P123" s="307"/>
      <c r="Q123" s="308"/>
      <c r="R123" s="102"/>
      <c r="S123" s="102"/>
      <c r="T123" s="102"/>
      <c r="U123" s="102"/>
      <c r="V123" s="102"/>
      <c r="W123" s="102"/>
      <c r="X123" s="102"/>
      <c r="Y123" s="102"/>
      <c r="Z123" s="102"/>
      <c r="AA123" s="102"/>
      <c r="AB123" s="102"/>
      <c r="AC123" s="103"/>
    </row>
    <row r="124" spans="1:29" ht="53.25" customHeight="1" x14ac:dyDescent="0.3">
      <c r="A124" s="450"/>
      <c r="B124" s="347"/>
      <c r="C124" s="307"/>
      <c r="D124" s="307"/>
      <c r="E124" s="317"/>
      <c r="F124" s="317"/>
      <c r="G124" s="317"/>
      <c r="H124" s="320"/>
      <c r="I124" s="320"/>
      <c r="J124" s="317"/>
      <c r="K124" s="307"/>
      <c r="L124" s="244"/>
      <c r="M124" s="59">
        <v>5</v>
      </c>
      <c r="N124" s="160" t="s">
        <v>710</v>
      </c>
      <c r="O124" s="159"/>
      <c r="P124" s="161"/>
      <c r="Q124" s="307"/>
      <c r="R124" s="73"/>
      <c r="S124" s="73"/>
      <c r="T124" s="73"/>
      <c r="U124" s="73"/>
      <c r="V124" s="73"/>
      <c r="W124" s="162"/>
      <c r="X124" s="73"/>
      <c r="Y124" s="73"/>
      <c r="Z124" s="73"/>
      <c r="AA124" s="73"/>
      <c r="AB124" s="73"/>
      <c r="AC124" s="163"/>
    </row>
    <row r="125" spans="1:29" ht="75" customHeight="1" x14ac:dyDescent="0.3">
      <c r="A125" s="450"/>
      <c r="B125" s="347"/>
      <c r="C125" s="306" t="s">
        <v>711</v>
      </c>
      <c r="D125" s="306" t="s">
        <v>712</v>
      </c>
      <c r="E125" s="312">
        <v>0</v>
      </c>
      <c r="F125" s="312">
        <v>0.1</v>
      </c>
      <c r="G125" s="309"/>
      <c r="H125" s="309"/>
      <c r="I125" s="309"/>
      <c r="J125" s="312">
        <v>0.1</v>
      </c>
      <c r="K125" s="306" t="s">
        <v>713</v>
      </c>
      <c r="L125" s="233" t="s">
        <v>305</v>
      </c>
      <c r="M125" s="60">
        <v>1</v>
      </c>
      <c r="N125" s="160" t="s">
        <v>714</v>
      </c>
      <c r="O125" s="159"/>
      <c r="P125" s="164" t="s">
        <v>715</v>
      </c>
      <c r="Q125" s="160" t="s">
        <v>716</v>
      </c>
      <c r="R125" s="73"/>
      <c r="S125" s="73"/>
      <c r="T125" s="73"/>
      <c r="U125" s="73"/>
      <c r="V125" s="73"/>
      <c r="W125" s="73"/>
      <c r="X125" s="73"/>
      <c r="Y125" s="73"/>
      <c r="Z125" s="73"/>
      <c r="AA125" s="162"/>
      <c r="AB125" s="162"/>
      <c r="AC125" s="163"/>
    </row>
    <row r="126" spans="1:29" ht="74.25" customHeight="1" x14ac:dyDescent="0.3">
      <c r="A126" s="450"/>
      <c r="B126" s="347"/>
      <c r="C126" s="308"/>
      <c r="D126" s="308"/>
      <c r="E126" s="313"/>
      <c r="F126" s="313"/>
      <c r="G126" s="310"/>
      <c r="H126" s="310"/>
      <c r="I126" s="310"/>
      <c r="J126" s="313"/>
      <c r="K126" s="308"/>
      <c r="L126" s="243"/>
      <c r="M126" s="60">
        <v>2</v>
      </c>
      <c r="N126" s="165" t="s">
        <v>779</v>
      </c>
      <c r="O126" s="159"/>
      <c r="P126" s="164" t="s">
        <v>717</v>
      </c>
      <c r="Q126" s="160" t="s">
        <v>339</v>
      </c>
      <c r="R126" s="73"/>
      <c r="S126" s="73"/>
      <c r="T126" s="73"/>
      <c r="U126" s="73"/>
      <c r="V126" s="73"/>
      <c r="W126" s="73"/>
      <c r="X126" s="73"/>
      <c r="Y126" s="73"/>
      <c r="Z126" s="73"/>
      <c r="AA126" s="162"/>
      <c r="AB126" s="162"/>
      <c r="AC126" s="163"/>
    </row>
    <row r="127" spans="1:29" ht="74.25" customHeight="1" x14ac:dyDescent="0.3">
      <c r="A127" s="450"/>
      <c r="B127" s="347"/>
      <c r="C127" s="308"/>
      <c r="D127" s="308"/>
      <c r="E127" s="313"/>
      <c r="F127" s="313"/>
      <c r="G127" s="310"/>
      <c r="H127" s="310"/>
      <c r="I127" s="310"/>
      <c r="J127" s="313"/>
      <c r="K127" s="308"/>
      <c r="L127" s="243"/>
      <c r="M127" s="60">
        <v>3</v>
      </c>
      <c r="N127" s="165" t="s">
        <v>780</v>
      </c>
      <c r="O127" s="159"/>
      <c r="P127" s="306" t="s">
        <v>718</v>
      </c>
      <c r="Q127" s="306" t="s">
        <v>719</v>
      </c>
      <c r="R127" s="73"/>
      <c r="S127" s="73"/>
      <c r="T127" s="73"/>
      <c r="U127" s="73"/>
      <c r="V127" s="73"/>
      <c r="W127" s="73"/>
      <c r="X127" s="73"/>
      <c r="Y127" s="73"/>
      <c r="Z127" s="73"/>
      <c r="AA127" s="162"/>
      <c r="AB127" s="162"/>
      <c r="AC127" s="163"/>
    </row>
    <row r="128" spans="1:29" ht="78" customHeight="1" x14ac:dyDescent="0.3">
      <c r="A128" s="450"/>
      <c r="B128" s="347"/>
      <c r="C128" s="307"/>
      <c r="D128" s="307"/>
      <c r="E128" s="314"/>
      <c r="F128" s="314"/>
      <c r="G128" s="311"/>
      <c r="H128" s="311"/>
      <c r="I128" s="311"/>
      <c r="J128" s="314"/>
      <c r="K128" s="307"/>
      <c r="L128" s="244"/>
      <c r="M128" s="60">
        <v>4</v>
      </c>
      <c r="N128" s="165" t="s">
        <v>781</v>
      </c>
      <c r="O128" s="159"/>
      <c r="P128" s="307"/>
      <c r="Q128" s="307"/>
      <c r="R128" s="73"/>
      <c r="S128" s="73"/>
      <c r="T128" s="73"/>
      <c r="U128" s="73"/>
      <c r="V128" s="73"/>
      <c r="W128" s="73"/>
      <c r="X128" s="73"/>
      <c r="Y128" s="73"/>
      <c r="Z128" s="73"/>
      <c r="AA128" s="162"/>
      <c r="AB128" s="162"/>
      <c r="AC128" s="163"/>
    </row>
    <row r="129" spans="1:29" ht="56.25" customHeight="1" x14ac:dyDescent="0.3">
      <c r="A129" s="450"/>
      <c r="B129" s="347"/>
      <c r="C129" s="306" t="s">
        <v>720</v>
      </c>
      <c r="D129" s="306" t="s">
        <v>721</v>
      </c>
      <c r="E129" s="309">
        <v>8</v>
      </c>
      <c r="F129" s="309">
        <v>10</v>
      </c>
      <c r="G129" s="309"/>
      <c r="H129" s="309"/>
      <c r="I129" s="309"/>
      <c r="J129" s="309">
        <v>10</v>
      </c>
      <c r="K129" s="306" t="s">
        <v>722</v>
      </c>
      <c r="L129" s="233" t="s">
        <v>305</v>
      </c>
      <c r="M129" s="166">
        <v>1</v>
      </c>
      <c r="N129" s="160" t="s">
        <v>723</v>
      </c>
      <c r="O129" s="167"/>
      <c r="P129" s="164" t="s">
        <v>724</v>
      </c>
      <c r="Q129" s="161" t="s">
        <v>725</v>
      </c>
      <c r="R129" s="162"/>
      <c r="S129" s="162"/>
      <c r="T129" s="162"/>
      <c r="U129" s="162"/>
      <c r="V129" s="162"/>
      <c r="W129" s="162"/>
      <c r="X129" s="73"/>
      <c r="Y129" s="73"/>
      <c r="Z129" s="73"/>
      <c r="AA129" s="73"/>
      <c r="AB129" s="73"/>
      <c r="AC129" s="58"/>
    </row>
    <row r="130" spans="1:29" ht="75" customHeight="1" x14ac:dyDescent="0.3">
      <c r="A130" s="450"/>
      <c r="B130" s="347"/>
      <c r="C130" s="308"/>
      <c r="D130" s="308"/>
      <c r="E130" s="310"/>
      <c r="F130" s="310"/>
      <c r="G130" s="310"/>
      <c r="H130" s="310"/>
      <c r="I130" s="310"/>
      <c r="J130" s="310"/>
      <c r="K130" s="308"/>
      <c r="L130" s="243"/>
      <c r="M130" s="166">
        <v>2</v>
      </c>
      <c r="N130" s="160" t="s">
        <v>726</v>
      </c>
      <c r="O130" s="167"/>
      <c r="P130" s="59" t="s">
        <v>727</v>
      </c>
      <c r="Q130" s="161" t="s">
        <v>725</v>
      </c>
      <c r="R130" s="162"/>
      <c r="S130" s="162"/>
      <c r="T130" s="162"/>
      <c r="U130" s="162"/>
      <c r="V130" s="162"/>
      <c r="W130" s="162"/>
      <c r="X130" s="73"/>
      <c r="Y130" s="73"/>
      <c r="Z130" s="73"/>
      <c r="AA130" s="73"/>
      <c r="AB130" s="73"/>
      <c r="AC130" s="58"/>
    </row>
    <row r="131" spans="1:29" ht="60" customHeight="1" x14ac:dyDescent="0.3">
      <c r="A131" s="450"/>
      <c r="B131" s="347"/>
      <c r="C131" s="308"/>
      <c r="D131" s="308"/>
      <c r="E131" s="310"/>
      <c r="F131" s="310"/>
      <c r="G131" s="310"/>
      <c r="H131" s="310"/>
      <c r="I131" s="310"/>
      <c r="J131" s="310"/>
      <c r="K131" s="308"/>
      <c r="L131" s="243"/>
      <c r="M131" s="166">
        <v>3</v>
      </c>
      <c r="N131" s="160" t="s">
        <v>728</v>
      </c>
      <c r="O131" s="167"/>
      <c r="P131" s="306" t="s">
        <v>729</v>
      </c>
      <c r="Q131" s="161" t="s">
        <v>725</v>
      </c>
      <c r="R131" s="73"/>
      <c r="S131" s="73"/>
      <c r="T131" s="73"/>
      <c r="U131" s="73"/>
      <c r="V131" s="73"/>
      <c r="W131" s="73"/>
      <c r="X131" s="73"/>
      <c r="Y131" s="73"/>
      <c r="Z131" s="73"/>
      <c r="AA131" s="162"/>
      <c r="AB131" s="162"/>
      <c r="AC131" s="163"/>
    </row>
    <row r="132" spans="1:29" ht="62.25" customHeight="1" x14ac:dyDescent="0.3">
      <c r="A132" s="450"/>
      <c r="B132" s="347"/>
      <c r="C132" s="307"/>
      <c r="D132" s="307"/>
      <c r="E132" s="311"/>
      <c r="F132" s="311"/>
      <c r="G132" s="311"/>
      <c r="H132" s="311"/>
      <c r="I132" s="311"/>
      <c r="J132" s="311"/>
      <c r="K132" s="307"/>
      <c r="L132" s="244"/>
      <c r="M132" s="166">
        <v>4</v>
      </c>
      <c r="N132" s="160" t="s">
        <v>730</v>
      </c>
      <c r="O132" s="167"/>
      <c r="P132" s="307"/>
      <c r="Q132" s="60" t="s">
        <v>731</v>
      </c>
      <c r="R132" s="73"/>
      <c r="S132" s="73"/>
      <c r="T132" s="73"/>
      <c r="U132" s="73"/>
      <c r="V132" s="73"/>
      <c r="W132" s="73"/>
      <c r="X132" s="73"/>
      <c r="Y132" s="73"/>
      <c r="Z132" s="73"/>
      <c r="AA132" s="162"/>
      <c r="AB132" s="162"/>
      <c r="AC132" s="163"/>
    </row>
    <row r="133" spans="1:29" ht="36" customHeight="1" x14ac:dyDescent="0.25">
      <c r="A133" s="450"/>
      <c r="B133" s="347"/>
      <c r="C133" s="233" t="s">
        <v>386</v>
      </c>
      <c r="D133" s="270" t="s">
        <v>387</v>
      </c>
      <c r="E133" s="270">
        <v>1</v>
      </c>
      <c r="F133" s="270">
        <v>1</v>
      </c>
      <c r="G133" s="270">
        <v>1</v>
      </c>
      <c r="H133" s="270">
        <v>1</v>
      </c>
      <c r="I133" s="270">
        <v>1</v>
      </c>
      <c r="J133" s="270">
        <v>1</v>
      </c>
      <c r="K133" s="270" t="s">
        <v>388</v>
      </c>
      <c r="L133" s="233" t="s">
        <v>399</v>
      </c>
      <c r="M133" s="52">
        <v>1</v>
      </c>
      <c r="N133" s="68" t="s">
        <v>389</v>
      </c>
      <c r="O133" s="114">
        <v>1923428.57142857</v>
      </c>
      <c r="P133" s="270" t="s">
        <v>391</v>
      </c>
      <c r="Q133" s="155" t="s">
        <v>390</v>
      </c>
      <c r="R133" s="102"/>
      <c r="S133" s="102"/>
      <c r="T133" s="102"/>
      <c r="U133" s="102"/>
      <c r="V133" s="102"/>
      <c r="W133" s="102"/>
      <c r="X133" s="102"/>
      <c r="Y133" s="102"/>
      <c r="Z133" s="102"/>
      <c r="AA133" s="102"/>
      <c r="AB133" s="156"/>
      <c r="AC133" s="103"/>
    </row>
    <row r="134" spans="1:29" ht="56.25" x14ac:dyDescent="0.25">
      <c r="A134" s="450"/>
      <c r="B134" s="347"/>
      <c r="C134" s="243"/>
      <c r="D134" s="271"/>
      <c r="E134" s="271"/>
      <c r="F134" s="271"/>
      <c r="G134" s="271"/>
      <c r="H134" s="271"/>
      <c r="I134" s="271"/>
      <c r="J134" s="271"/>
      <c r="K134" s="271"/>
      <c r="L134" s="243"/>
      <c r="M134" s="52">
        <v>1</v>
      </c>
      <c r="N134" s="68" t="s">
        <v>392</v>
      </c>
      <c r="O134" s="114">
        <v>0</v>
      </c>
      <c r="P134" s="271"/>
      <c r="Q134" s="50" t="s">
        <v>393</v>
      </c>
      <c r="R134" s="102"/>
      <c r="S134" s="102"/>
      <c r="T134" s="102"/>
      <c r="U134" s="102"/>
      <c r="V134" s="102"/>
      <c r="W134" s="102"/>
      <c r="X134" s="102"/>
      <c r="Y134" s="102"/>
      <c r="Z134" s="102"/>
      <c r="AA134" s="102"/>
      <c r="AB134" s="156"/>
      <c r="AC134" s="103"/>
    </row>
    <row r="135" spans="1:29" ht="93.75" customHeight="1" x14ac:dyDescent="0.25">
      <c r="A135" s="450"/>
      <c r="B135" s="347"/>
      <c r="C135" s="244"/>
      <c r="D135" s="274"/>
      <c r="E135" s="274"/>
      <c r="F135" s="274"/>
      <c r="G135" s="274"/>
      <c r="H135" s="274"/>
      <c r="I135" s="274"/>
      <c r="J135" s="274"/>
      <c r="K135" s="274"/>
      <c r="L135" s="243"/>
      <c r="M135" s="52">
        <v>1</v>
      </c>
      <c r="N135" s="68" t="s">
        <v>394</v>
      </c>
      <c r="O135" s="114">
        <v>0</v>
      </c>
      <c r="P135" s="274"/>
      <c r="Q135" s="50" t="s">
        <v>395</v>
      </c>
      <c r="R135" s="102"/>
      <c r="S135" s="102"/>
      <c r="T135" s="102"/>
      <c r="U135" s="102"/>
      <c r="V135" s="102"/>
      <c r="W135" s="102"/>
      <c r="X135" s="102"/>
      <c r="Y135" s="102"/>
      <c r="Z135" s="102"/>
      <c r="AA135" s="102"/>
      <c r="AB135" s="156"/>
      <c r="AC135" s="103"/>
    </row>
    <row r="136" spans="1:29" ht="65.25" customHeight="1" x14ac:dyDescent="0.3">
      <c r="A136" s="450"/>
      <c r="B136" s="347"/>
      <c r="C136" s="233" t="s">
        <v>396</v>
      </c>
      <c r="D136" s="233" t="s">
        <v>397</v>
      </c>
      <c r="E136" s="327">
        <v>0.42</v>
      </c>
      <c r="F136" s="327">
        <v>0.5</v>
      </c>
      <c r="G136" s="248">
        <v>0.05</v>
      </c>
      <c r="H136" s="248">
        <v>0.15</v>
      </c>
      <c r="I136" s="248">
        <v>0.15</v>
      </c>
      <c r="J136" s="248">
        <v>0.1</v>
      </c>
      <c r="K136" s="270" t="s">
        <v>398</v>
      </c>
      <c r="L136" s="243"/>
      <c r="M136" s="168">
        <v>1</v>
      </c>
      <c r="N136" s="119" t="s">
        <v>400</v>
      </c>
      <c r="O136" s="111">
        <v>728000</v>
      </c>
      <c r="P136" s="233" t="s">
        <v>239</v>
      </c>
      <c r="Q136" s="349" t="s">
        <v>266</v>
      </c>
      <c r="R136" s="169"/>
      <c r="S136" s="169"/>
      <c r="T136" s="169"/>
      <c r="U136" s="169"/>
      <c r="V136" s="169"/>
      <c r="W136" s="169"/>
      <c r="X136" s="169"/>
      <c r="Y136" s="170"/>
      <c r="Z136" s="170"/>
      <c r="AA136" s="170"/>
      <c r="AB136" s="170"/>
      <c r="AC136" s="171"/>
    </row>
    <row r="137" spans="1:29" ht="54" customHeight="1" x14ac:dyDescent="0.3">
      <c r="A137" s="450"/>
      <c r="B137" s="347"/>
      <c r="C137" s="243"/>
      <c r="D137" s="243"/>
      <c r="E137" s="328"/>
      <c r="F137" s="328"/>
      <c r="G137" s="249"/>
      <c r="H137" s="249"/>
      <c r="I137" s="249"/>
      <c r="J137" s="249"/>
      <c r="K137" s="271"/>
      <c r="L137" s="243"/>
      <c r="M137" s="172">
        <v>2</v>
      </c>
      <c r="N137" s="72" t="s">
        <v>401</v>
      </c>
      <c r="O137" s="114">
        <v>0</v>
      </c>
      <c r="P137" s="243"/>
      <c r="Q137" s="350"/>
      <c r="R137" s="156"/>
      <c r="S137" s="156"/>
      <c r="T137" s="156"/>
      <c r="U137" s="156"/>
      <c r="V137" s="156"/>
      <c r="W137" s="156"/>
      <c r="X137" s="156"/>
      <c r="Y137" s="173"/>
      <c r="Z137" s="173"/>
      <c r="AA137" s="173"/>
      <c r="AB137" s="173"/>
      <c r="AC137" s="174"/>
    </row>
    <row r="138" spans="1:29" ht="49.5" customHeight="1" x14ac:dyDescent="0.3">
      <c r="A138" s="450"/>
      <c r="B138" s="347"/>
      <c r="C138" s="244"/>
      <c r="D138" s="244"/>
      <c r="E138" s="329"/>
      <c r="F138" s="329"/>
      <c r="G138" s="250"/>
      <c r="H138" s="250"/>
      <c r="I138" s="250"/>
      <c r="J138" s="250"/>
      <c r="K138" s="274"/>
      <c r="L138" s="243"/>
      <c r="M138" s="172">
        <v>3</v>
      </c>
      <c r="N138" s="72" t="s">
        <v>402</v>
      </c>
      <c r="O138" s="114">
        <v>0</v>
      </c>
      <c r="P138" s="244"/>
      <c r="Q138" s="351"/>
      <c r="R138" s="102"/>
      <c r="S138" s="102"/>
      <c r="T138" s="102"/>
      <c r="U138" s="102"/>
      <c r="V138" s="102"/>
      <c r="W138" s="102"/>
      <c r="X138" s="102"/>
      <c r="Y138" s="173"/>
      <c r="Z138" s="173"/>
      <c r="AA138" s="173"/>
      <c r="AB138" s="173"/>
      <c r="AC138" s="174"/>
    </row>
    <row r="139" spans="1:29" ht="74.25" customHeight="1" x14ac:dyDescent="0.3">
      <c r="A139" s="450"/>
      <c r="B139" s="347"/>
      <c r="C139" s="270" t="s">
        <v>403</v>
      </c>
      <c r="D139" s="270" t="s">
        <v>404</v>
      </c>
      <c r="E139" s="395">
        <v>1</v>
      </c>
      <c r="F139" s="395">
        <v>1</v>
      </c>
      <c r="G139" s="379"/>
      <c r="H139" s="379"/>
      <c r="I139" s="397">
        <v>1</v>
      </c>
      <c r="J139" s="379"/>
      <c r="K139" s="270" t="s">
        <v>405</v>
      </c>
      <c r="L139" s="243"/>
      <c r="M139" s="33">
        <v>1</v>
      </c>
      <c r="N139" s="68" t="s">
        <v>406</v>
      </c>
      <c r="O139" s="175"/>
      <c r="P139" s="270" t="s">
        <v>239</v>
      </c>
      <c r="Q139" s="34" t="s">
        <v>407</v>
      </c>
      <c r="R139" s="99"/>
      <c r="S139" s="99"/>
      <c r="T139" s="99"/>
      <c r="U139" s="99"/>
      <c r="V139" s="99"/>
      <c r="W139" s="99"/>
      <c r="X139" s="99"/>
      <c r="Y139" s="170"/>
      <c r="Z139" s="170"/>
      <c r="AA139" s="170"/>
      <c r="AB139" s="170"/>
      <c r="AC139" s="171"/>
    </row>
    <row r="140" spans="1:29" ht="94.5" customHeight="1" x14ac:dyDescent="0.3">
      <c r="A140" s="450"/>
      <c r="B140" s="347"/>
      <c r="C140" s="274"/>
      <c r="D140" s="274"/>
      <c r="E140" s="396"/>
      <c r="F140" s="396"/>
      <c r="G140" s="381"/>
      <c r="H140" s="381"/>
      <c r="I140" s="398"/>
      <c r="J140" s="381"/>
      <c r="K140" s="274"/>
      <c r="L140" s="244"/>
      <c r="M140" s="33">
        <v>2</v>
      </c>
      <c r="N140" s="68" t="s">
        <v>408</v>
      </c>
      <c r="O140" s="175"/>
      <c r="P140" s="274"/>
      <c r="Q140" s="34" t="s">
        <v>409</v>
      </c>
      <c r="R140" s="176"/>
      <c r="S140" s="176"/>
      <c r="T140" s="176"/>
      <c r="U140" s="176"/>
      <c r="V140" s="176"/>
      <c r="W140" s="176"/>
      <c r="X140" s="176"/>
      <c r="Y140" s="177"/>
      <c r="Z140" s="177"/>
      <c r="AA140" s="177"/>
      <c r="AB140" s="177"/>
      <c r="AC140" s="178"/>
    </row>
    <row r="141" spans="1:29" ht="75" customHeight="1" x14ac:dyDescent="0.25">
      <c r="A141" s="450"/>
      <c r="B141" s="347"/>
      <c r="C141" s="233" t="s">
        <v>410</v>
      </c>
      <c r="D141" s="233" t="s">
        <v>411</v>
      </c>
      <c r="E141" s="248">
        <v>0.95</v>
      </c>
      <c r="F141" s="248">
        <v>0.95</v>
      </c>
      <c r="G141" s="248"/>
      <c r="H141" s="248">
        <v>0.9</v>
      </c>
      <c r="I141" s="248">
        <v>0.92</v>
      </c>
      <c r="J141" s="248">
        <v>0.95</v>
      </c>
      <c r="K141" s="233" t="s">
        <v>412</v>
      </c>
      <c r="L141" s="233" t="s">
        <v>399</v>
      </c>
      <c r="M141" s="39">
        <v>1</v>
      </c>
      <c r="N141" s="64" t="s">
        <v>413</v>
      </c>
      <c r="O141" s="111">
        <f>1680000/4</f>
        <v>420000</v>
      </c>
      <c r="P141" s="64" t="s">
        <v>415</v>
      </c>
      <c r="Q141" s="96" t="s">
        <v>414</v>
      </c>
      <c r="R141" s="179"/>
      <c r="S141" s="179"/>
      <c r="T141" s="179"/>
      <c r="U141" s="180"/>
      <c r="V141" s="181"/>
      <c r="W141" s="181"/>
      <c r="X141" s="180"/>
      <c r="Y141" s="182"/>
      <c r="Z141" s="182"/>
      <c r="AA141" s="180"/>
      <c r="AB141" s="182"/>
      <c r="AC141" s="183"/>
    </row>
    <row r="142" spans="1:29" ht="56.25" x14ac:dyDescent="0.25">
      <c r="A142" s="450"/>
      <c r="B142" s="347"/>
      <c r="C142" s="243"/>
      <c r="D142" s="243"/>
      <c r="E142" s="249"/>
      <c r="F142" s="249"/>
      <c r="G142" s="249"/>
      <c r="H142" s="249"/>
      <c r="I142" s="249"/>
      <c r="J142" s="249"/>
      <c r="K142" s="243"/>
      <c r="L142" s="243"/>
      <c r="M142" s="32">
        <v>2</v>
      </c>
      <c r="N142" s="68" t="s">
        <v>416</v>
      </c>
      <c r="O142" s="114">
        <v>0</v>
      </c>
      <c r="P142" s="270" t="s">
        <v>418</v>
      </c>
      <c r="Q142" s="349" t="s">
        <v>417</v>
      </c>
      <c r="R142" s="180"/>
      <c r="S142" s="180"/>
      <c r="T142" s="180"/>
      <c r="U142" s="180"/>
      <c r="V142" s="180"/>
      <c r="W142" s="180"/>
      <c r="X142" s="180"/>
      <c r="Y142" s="180"/>
      <c r="Z142" s="180"/>
      <c r="AA142" s="180"/>
      <c r="AB142" s="180"/>
      <c r="AC142" s="184"/>
    </row>
    <row r="143" spans="1:29" ht="93.75" x14ac:dyDescent="0.25">
      <c r="A143" s="450"/>
      <c r="B143" s="347"/>
      <c r="C143" s="243"/>
      <c r="D143" s="243"/>
      <c r="E143" s="249"/>
      <c r="F143" s="249"/>
      <c r="G143" s="249"/>
      <c r="H143" s="249"/>
      <c r="I143" s="249"/>
      <c r="J143" s="249"/>
      <c r="K143" s="243"/>
      <c r="L143" s="243"/>
      <c r="M143" s="32">
        <v>3</v>
      </c>
      <c r="N143" s="68" t="s">
        <v>419</v>
      </c>
      <c r="O143" s="114">
        <v>0</v>
      </c>
      <c r="P143" s="274"/>
      <c r="Q143" s="351"/>
      <c r="R143" s="180"/>
      <c r="S143" s="180"/>
      <c r="T143" s="180"/>
      <c r="U143" s="180"/>
      <c r="V143" s="180"/>
      <c r="W143" s="180"/>
      <c r="X143" s="180"/>
      <c r="Y143" s="180"/>
      <c r="Z143" s="180"/>
      <c r="AA143" s="180"/>
      <c r="AB143" s="180"/>
      <c r="AC143" s="184"/>
    </row>
    <row r="144" spans="1:29" ht="112.5" customHeight="1" x14ac:dyDescent="0.25">
      <c r="A144" s="450"/>
      <c r="B144" s="347"/>
      <c r="C144" s="243"/>
      <c r="D144" s="243"/>
      <c r="E144" s="249"/>
      <c r="F144" s="249"/>
      <c r="G144" s="249"/>
      <c r="H144" s="249"/>
      <c r="I144" s="249"/>
      <c r="J144" s="249"/>
      <c r="K144" s="243"/>
      <c r="L144" s="243"/>
      <c r="M144" s="32">
        <v>4</v>
      </c>
      <c r="N144" s="68" t="s">
        <v>420</v>
      </c>
      <c r="O144" s="114">
        <v>0</v>
      </c>
      <c r="P144" s="36" t="s">
        <v>422</v>
      </c>
      <c r="Q144" s="349" t="s">
        <v>421</v>
      </c>
      <c r="R144" s="180"/>
      <c r="S144" s="180"/>
      <c r="T144" s="180"/>
      <c r="U144" s="180"/>
      <c r="V144" s="180"/>
      <c r="W144" s="180"/>
      <c r="X144" s="180"/>
      <c r="Y144" s="180"/>
      <c r="Z144" s="180"/>
      <c r="AA144" s="180"/>
      <c r="AB144" s="180"/>
      <c r="AC144" s="184"/>
    </row>
    <row r="145" spans="1:29" ht="93.75" customHeight="1" x14ac:dyDescent="0.25">
      <c r="A145" s="450"/>
      <c r="B145" s="347"/>
      <c r="C145" s="244"/>
      <c r="D145" s="244"/>
      <c r="E145" s="250"/>
      <c r="F145" s="250"/>
      <c r="G145" s="250"/>
      <c r="H145" s="250"/>
      <c r="I145" s="250"/>
      <c r="J145" s="250"/>
      <c r="K145" s="244"/>
      <c r="L145" s="243"/>
      <c r="M145" s="32">
        <v>5</v>
      </c>
      <c r="N145" s="68" t="s">
        <v>423</v>
      </c>
      <c r="O145" s="114">
        <v>0</v>
      </c>
      <c r="P145" s="68" t="s">
        <v>424</v>
      </c>
      <c r="Q145" s="351"/>
      <c r="R145" s="180"/>
      <c r="S145" s="180"/>
      <c r="T145" s="180"/>
      <c r="U145" s="180"/>
      <c r="V145" s="180"/>
      <c r="W145" s="180"/>
      <c r="X145" s="180"/>
      <c r="Y145" s="180"/>
      <c r="Z145" s="180"/>
      <c r="AA145" s="180"/>
      <c r="AB145" s="180"/>
      <c r="AC145" s="184"/>
    </row>
    <row r="146" spans="1:29" ht="56.25" customHeight="1" x14ac:dyDescent="0.25">
      <c r="A146" s="450"/>
      <c r="B146" s="347"/>
      <c r="C146" s="233" t="s">
        <v>425</v>
      </c>
      <c r="D146" s="49" t="s">
        <v>426</v>
      </c>
      <c r="E146" s="248">
        <v>1</v>
      </c>
      <c r="F146" s="248">
        <v>1</v>
      </c>
      <c r="G146" s="248">
        <v>1</v>
      </c>
      <c r="H146" s="248">
        <v>1</v>
      </c>
      <c r="I146" s="248">
        <v>1</v>
      </c>
      <c r="J146" s="248">
        <v>1</v>
      </c>
      <c r="K146" s="233" t="s">
        <v>427</v>
      </c>
      <c r="L146" s="243"/>
      <c r="M146" s="32">
        <v>1</v>
      </c>
      <c r="N146" s="68" t="s">
        <v>428</v>
      </c>
      <c r="O146" s="114">
        <v>0</v>
      </c>
      <c r="P146" s="270" t="s">
        <v>430</v>
      </c>
      <c r="Q146" s="349" t="s">
        <v>429</v>
      </c>
      <c r="R146" s="180"/>
      <c r="S146" s="180"/>
      <c r="T146" s="180"/>
      <c r="U146" s="180"/>
      <c r="V146" s="180"/>
      <c r="W146" s="180"/>
      <c r="X146" s="180"/>
      <c r="Y146" s="180"/>
      <c r="Z146" s="180"/>
      <c r="AA146" s="180"/>
      <c r="AB146" s="180"/>
      <c r="AC146" s="184"/>
    </row>
    <row r="147" spans="1:29" ht="56.25" x14ac:dyDescent="0.25">
      <c r="A147" s="450"/>
      <c r="B147" s="347"/>
      <c r="C147" s="243"/>
      <c r="D147" s="30"/>
      <c r="E147" s="249"/>
      <c r="F147" s="249"/>
      <c r="G147" s="249"/>
      <c r="H147" s="249"/>
      <c r="I147" s="249"/>
      <c r="J147" s="249"/>
      <c r="K147" s="243"/>
      <c r="L147" s="243"/>
      <c r="M147" s="32">
        <v>2</v>
      </c>
      <c r="N147" s="68" t="s">
        <v>431</v>
      </c>
      <c r="O147" s="114">
        <v>0</v>
      </c>
      <c r="P147" s="271"/>
      <c r="Q147" s="350"/>
      <c r="R147" s="180"/>
      <c r="S147" s="180"/>
      <c r="T147" s="180"/>
      <c r="U147" s="180"/>
      <c r="V147" s="180"/>
      <c r="W147" s="180"/>
      <c r="X147" s="180"/>
      <c r="Y147" s="180"/>
      <c r="Z147" s="180"/>
      <c r="AA147" s="180"/>
      <c r="AB147" s="180"/>
      <c r="AC147" s="184"/>
    </row>
    <row r="148" spans="1:29" ht="56.25" customHeight="1" x14ac:dyDescent="0.25">
      <c r="A148" s="450"/>
      <c r="B148" s="347"/>
      <c r="C148" s="243"/>
      <c r="D148" s="30"/>
      <c r="E148" s="249"/>
      <c r="F148" s="249"/>
      <c r="G148" s="249"/>
      <c r="H148" s="249"/>
      <c r="I148" s="249"/>
      <c r="J148" s="249"/>
      <c r="K148" s="243"/>
      <c r="L148" s="243"/>
      <c r="M148" s="32">
        <v>3</v>
      </c>
      <c r="N148" s="68" t="s">
        <v>432</v>
      </c>
      <c r="O148" s="114">
        <v>0</v>
      </c>
      <c r="P148" s="271"/>
      <c r="Q148" s="350"/>
      <c r="R148" s="180"/>
      <c r="S148" s="180"/>
      <c r="T148" s="180"/>
      <c r="U148" s="180"/>
      <c r="V148" s="180"/>
      <c r="W148" s="180"/>
      <c r="X148" s="180"/>
      <c r="Y148" s="180"/>
      <c r="Z148" s="180"/>
      <c r="AA148" s="180"/>
      <c r="AB148" s="180"/>
      <c r="AC148" s="184"/>
    </row>
    <row r="149" spans="1:29" ht="66" customHeight="1" x14ac:dyDescent="0.25">
      <c r="A149" s="450"/>
      <c r="B149" s="347"/>
      <c r="C149" s="243"/>
      <c r="D149" s="30"/>
      <c r="E149" s="249"/>
      <c r="F149" s="249"/>
      <c r="G149" s="249"/>
      <c r="H149" s="249"/>
      <c r="I149" s="249"/>
      <c r="J149" s="249"/>
      <c r="K149" s="243"/>
      <c r="L149" s="243"/>
      <c r="M149" s="32">
        <v>4</v>
      </c>
      <c r="N149" s="68" t="s">
        <v>433</v>
      </c>
      <c r="O149" s="114">
        <v>0</v>
      </c>
      <c r="P149" s="271"/>
      <c r="Q149" s="350"/>
      <c r="R149" s="181"/>
      <c r="S149" s="181"/>
      <c r="T149" s="181"/>
      <c r="U149" s="181"/>
      <c r="V149" s="181"/>
      <c r="W149" s="180"/>
      <c r="X149" s="181"/>
      <c r="Y149" s="181"/>
      <c r="Z149" s="180"/>
      <c r="AA149" s="181"/>
      <c r="AB149" s="181"/>
      <c r="AC149" s="184"/>
    </row>
    <row r="150" spans="1:29" ht="72" customHeight="1" x14ac:dyDescent="0.25">
      <c r="A150" s="450"/>
      <c r="B150" s="347"/>
      <c r="C150" s="244"/>
      <c r="D150" s="47" t="s">
        <v>434</v>
      </c>
      <c r="E150" s="250"/>
      <c r="F150" s="250"/>
      <c r="G150" s="250"/>
      <c r="H150" s="250"/>
      <c r="I150" s="250"/>
      <c r="J150" s="250"/>
      <c r="K150" s="244"/>
      <c r="L150" s="243"/>
      <c r="M150" s="32">
        <v>5</v>
      </c>
      <c r="N150" s="68" t="s">
        <v>435</v>
      </c>
      <c r="O150" s="114">
        <v>0</v>
      </c>
      <c r="P150" s="274"/>
      <c r="Q150" s="351"/>
      <c r="R150" s="179"/>
      <c r="S150" s="179"/>
      <c r="T150" s="180"/>
      <c r="U150" s="179"/>
      <c r="V150" s="181"/>
      <c r="W150" s="180"/>
      <c r="X150" s="181"/>
      <c r="Y150" s="182"/>
      <c r="Z150" s="182"/>
      <c r="AA150" s="182"/>
      <c r="AB150" s="182"/>
      <c r="AC150" s="184"/>
    </row>
    <row r="151" spans="1:29" ht="57.75" customHeight="1" x14ac:dyDescent="0.25">
      <c r="A151" s="450"/>
      <c r="B151" s="347"/>
      <c r="C151" s="270" t="s">
        <v>436</v>
      </c>
      <c r="D151" s="233" t="s">
        <v>437</v>
      </c>
      <c r="E151" s="379">
        <v>1</v>
      </c>
      <c r="F151" s="379">
        <v>1</v>
      </c>
      <c r="G151" s="379">
        <v>1</v>
      </c>
      <c r="H151" s="379">
        <v>1</v>
      </c>
      <c r="I151" s="379">
        <v>1</v>
      </c>
      <c r="J151" s="379">
        <v>1</v>
      </c>
      <c r="K151" s="270" t="s">
        <v>438</v>
      </c>
      <c r="L151" s="243"/>
      <c r="M151" s="36">
        <v>1</v>
      </c>
      <c r="N151" s="68" t="s">
        <v>439</v>
      </c>
      <c r="O151" s="114">
        <v>420000</v>
      </c>
      <c r="P151" s="270" t="s">
        <v>441</v>
      </c>
      <c r="Q151" s="349" t="s">
        <v>440</v>
      </c>
      <c r="R151" s="180"/>
      <c r="S151" s="180"/>
      <c r="T151" s="180"/>
      <c r="U151" s="180"/>
      <c r="V151" s="180"/>
      <c r="W151" s="180"/>
      <c r="X151" s="180"/>
      <c r="Y151" s="180"/>
      <c r="Z151" s="180"/>
      <c r="AA151" s="180"/>
      <c r="AB151" s="180"/>
      <c r="AC151" s="184"/>
    </row>
    <row r="152" spans="1:29" ht="75" customHeight="1" x14ac:dyDescent="0.25">
      <c r="A152" s="450"/>
      <c r="B152" s="347"/>
      <c r="C152" s="271"/>
      <c r="D152" s="243"/>
      <c r="E152" s="380"/>
      <c r="F152" s="380"/>
      <c r="G152" s="380"/>
      <c r="H152" s="380"/>
      <c r="I152" s="380"/>
      <c r="J152" s="380"/>
      <c r="K152" s="271"/>
      <c r="L152" s="243"/>
      <c r="M152" s="36">
        <v>2</v>
      </c>
      <c r="N152" s="68" t="s">
        <v>442</v>
      </c>
      <c r="O152" s="114">
        <v>0</v>
      </c>
      <c r="P152" s="274"/>
      <c r="Q152" s="351"/>
      <c r="R152" s="180"/>
      <c r="S152" s="180"/>
      <c r="T152" s="180"/>
      <c r="U152" s="180"/>
      <c r="V152" s="180"/>
      <c r="W152" s="180"/>
      <c r="X152" s="180"/>
      <c r="Y152" s="180"/>
      <c r="Z152" s="180"/>
      <c r="AA152" s="180"/>
      <c r="AB152" s="180"/>
      <c r="AC152" s="184"/>
    </row>
    <row r="153" spans="1:29" ht="75" customHeight="1" x14ac:dyDescent="0.25">
      <c r="A153" s="450"/>
      <c r="B153" s="347"/>
      <c r="C153" s="271"/>
      <c r="D153" s="243"/>
      <c r="E153" s="380"/>
      <c r="F153" s="380"/>
      <c r="G153" s="380"/>
      <c r="H153" s="380"/>
      <c r="I153" s="380"/>
      <c r="J153" s="380"/>
      <c r="K153" s="271"/>
      <c r="L153" s="243"/>
      <c r="M153" s="32">
        <v>1</v>
      </c>
      <c r="N153" s="68" t="s">
        <v>443</v>
      </c>
      <c r="O153" s="114">
        <v>0</v>
      </c>
      <c r="P153" s="36" t="s">
        <v>445</v>
      </c>
      <c r="Q153" s="34" t="s">
        <v>444</v>
      </c>
      <c r="R153" s="180"/>
      <c r="S153" s="180"/>
      <c r="T153" s="180"/>
      <c r="U153" s="180"/>
      <c r="V153" s="180"/>
      <c r="W153" s="180"/>
      <c r="X153" s="180"/>
      <c r="Y153" s="180"/>
      <c r="Z153" s="180"/>
      <c r="AA153" s="180"/>
      <c r="AB153" s="180"/>
      <c r="AC153" s="184"/>
    </row>
    <row r="154" spans="1:29" ht="93.75" customHeight="1" x14ac:dyDescent="0.25">
      <c r="A154" s="450"/>
      <c r="B154" s="347"/>
      <c r="C154" s="274"/>
      <c r="D154" s="244"/>
      <c r="E154" s="381"/>
      <c r="F154" s="381"/>
      <c r="G154" s="381"/>
      <c r="H154" s="381"/>
      <c r="I154" s="381"/>
      <c r="J154" s="381"/>
      <c r="K154" s="274"/>
      <c r="L154" s="243"/>
      <c r="M154" s="32">
        <v>2</v>
      </c>
      <c r="N154" s="68" t="s">
        <v>446</v>
      </c>
      <c r="O154" s="114">
        <v>0</v>
      </c>
      <c r="P154" s="36" t="s">
        <v>448</v>
      </c>
      <c r="Q154" s="34" t="s">
        <v>447</v>
      </c>
      <c r="R154" s="180"/>
      <c r="S154" s="180"/>
      <c r="T154" s="180"/>
      <c r="U154" s="180"/>
      <c r="V154" s="180"/>
      <c r="W154" s="180"/>
      <c r="X154" s="180"/>
      <c r="Y154" s="180"/>
      <c r="Z154" s="180"/>
      <c r="AA154" s="180"/>
      <c r="AB154" s="180"/>
      <c r="AC154" s="184"/>
    </row>
    <row r="155" spans="1:29" ht="63" customHeight="1" x14ac:dyDescent="0.25">
      <c r="A155" s="450"/>
      <c r="B155" s="347"/>
      <c r="C155" s="233" t="s">
        <v>449</v>
      </c>
      <c r="D155" s="233" t="s">
        <v>450</v>
      </c>
      <c r="E155" s="248">
        <v>1.03</v>
      </c>
      <c r="F155" s="248">
        <v>1</v>
      </c>
      <c r="G155" s="248">
        <v>1</v>
      </c>
      <c r="H155" s="248">
        <v>1</v>
      </c>
      <c r="I155" s="248">
        <v>1</v>
      </c>
      <c r="J155" s="248">
        <v>1</v>
      </c>
      <c r="K155" s="248" t="s">
        <v>451</v>
      </c>
      <c r="L155" s="243"/>
      <c r="M155" s="32">
        <v>1</v>
      </c>
      <c r="N155" s="68" t="s">
        <v>452</v>
      </c>
      <c r="O155" s="114">
        <v>420000</v>
      </c>
      <c r="P155" s="270" t="s">
        <v>214</v>
      </c>
      <c r="Q155" s="349" t="s">
        <v>453</v>
      </c>
      <c r="R155" s="180"/>
      <c r="S155" s="180"/>
      <c r="T155" s="180"/>
      <c r="U155" s="180"/>
      <c r="V155" s="180"/>
      <c r="W155" s="180"/>
      <c r="X155" s="180"/>
      <c r="Y155" s="180"/>
      <c r="Z155" s="180"/>
      <c r="AA155" s="180"/>
      <c r="AB155" s="180"/>
      <c r="AC155" s="184"/>
    </row>
    <row r="156" spans="1:29" ht="59.25" customHeight="1" x14ac:dyDescent="0.25">
      <c r="A156" s="450"/>
      <c r="B156" s="347"/>
      <c r="C156" s="243"/>
      <c r="D156" s="243"/>
      <c r="E156" s="249"/>
      <c r="F156" s="249"/>
      <c r="G156" s="249"/>
      <c r="H156" s="249"/>
      <c r="I156" s="249"/>
      <c r="J156" s="249"/>
      <c r="K156" s="249"/>
      <c r="L156" s="243"/>
      <c r="M156" s="32">
        <v>2</v>
      </c>
      <c r="N156" s="68" t="s">
        <v>454</v>
      </c>
      <c r="O156" s="114">
        <v>0</v>
      </c>
      <c r="P156" s="271"/>
      <c r="Q156" s="350"/>
      <c r="R156" s="180"/>
      <c r="S156" s="180"/>
      <c r="T156" s="180"/>
      <c r="U156" s="180"/>
      <c r="V156" s="180"/>
      <c r="W156" s="180"/>
      <c r="X156" s="180"/>
      <c r="Y156" s="185"/>
      <c r="Z156" s="185"/>
      <c r="AA156" s="185"/>
      <c r="AB156" s="185"/>
      <c r="AC156" s="186"/>
    </row>
    <row r="157" spans="1:29" ht="72" customHeight="1" x14ac:dyDescent="0.25">
      <c r="A157" s="450"/>
      <c r="B157" s="347"/>
      <c r="C157" s="244"/>
      <c r="D157" s="244"/>
      <c r="E157" s="250"/>
      <c r="F157" s="250"/>
      <c r="G157" s="250"/>
      <c r="H157" s="250"/>
      <c r="I157" s="250"/>
      <c r="J157" s="250"/>
      <c r="K157" s="250"/>
      <c r="L157" s="244"/>
      <c r="M157" s="23">
        <v>3</v>
      </c>
      <c r="N157" s="127" t="s">
        <v>455</v>
      </c>
      <c r="O157" s="128">
        <v>0</v>
      </c>
      <c r="P157" s="274"/>
      <c r="Q157" s="351"/>
      <c r="R157" s="187"/>
      <c r="S157" s="187"/>
      <c r="T157" s="187"/>
      <c r="U157" s="187"/>
      <c r="V157" s="187"/>
      <c r="W157" s="187"/>
      <c r="X157" s="187"/>
      <c r="Y157" s="188"/>
      <c r="Z157" s="188"/>
      <c r="AA157" s="188"/>
      <c r="AB157" s="188"/>
      <c r="AC157" s="189"/>
    </row>
    <row r="158" spans="1:29" ht="37.5" x14ac:dyDescent="0.25">
      <c r="A158" s="450"/>
      <c r="B158" s="347"/>
      <c r="C158" s="306" t="s">
        <v>456</v>
      </c>
      <c r="D158" s="306" t="s">
        <v>457</v>
      </c>
      <c r="E158" s="309">
        <v>0</v>
      </c>
      <c r="F158" s="392">
        <v>4</v>
      </c>
      <c r="G158" s="392">
        <v>1</v>
      </c>
      <c r="H158" s="392">
        <v>1</v>
      </c>
      <c r="I158" s="392">
        <v>1</v>
      </c>
      <c r="J158" s="392">
        <v>1</v>
      </c>
      <c r="K158" s="306" t="s">
        <v>458</v>
      </c>
      <c r="L158" s="233" t="s">
        <v>459</v>
      </c>
      <c r="M158" s="32">
        <v>1</v>
      </c>
      <c r="N158" s="160" t="s">
        <v>460</v>
      </c>
      <c r="O158" s="114">
        <v>33950000</v>
      </c>
      <c r="P158" s="59" t="s">
        <v>245</v>
      </c>
      <c r="Q158" s="59" t="s">
        <v>461</v>
      </c>
      <c r="R158" s="156"/>
      <c r="S158" s="156"/>
      <c r="T158" s="156"/>
      <c r="U158" s="59"/>
      <c r="V158" s="59"/>
      <c r="W158" s="59"/>
      <c r="X158" s="59"/>
      <c r="Y158" s="59"/>
      <c r="Z158" s="59"/>
      <c r="AA158" s="59"/>
      <c r="AB158" s="59"/>
      <c r="AC158" s="190"/>
    </row>
    <row r="159" spans="1:29" ht="56.25" x14ac:dyDescent="0.25">
      <c r="A159" s="450"/>
      <c r="B159" s="347"/>
      <c r="C159" s="308"/>
      <c r="D159" s="308"/>
      <c r="E159" s="310"/>
      <c r="F159" s="393"/>
      <c r="G159" s="393"/>
      <c r="H159" s="393"/>
      <c r="I159" s="393"/>
      <c r="J159" s="393"/>
      <c r="K159" s="308"/>
      <c r="L159" s="243"/>
      <c r="M159" s="32">
        <v>2</v>
      </c>
      <c r="N159" s="160" t="s">
        <v>462</v>
      </c>
      <c r="O159" s="114">
        <v>0</v>
      </c>
      <c r="P159" s="59" t="s">
        <v>464</v>
      </c>
      <c r="Q159" s="59" t="s">
        <v>463</v>
      </c>
      <c r="R159" s="136"/>
      <c r="S159" s="136"/>
      <c r="T159" s="136"/>
      <c r="U159" s="156"/>
      <c r="V159" s="156"/>
      <c r="W159" s="156"/>
      <c r="X159" s="156"/>
      <c r="Y159" s="156"/>
      <c r="Z159" s="191"/>
      <c r="AA159" s="191"/>
      <c r="AB159" s="191"/>
      <c r="AC159" s="192"/>
    </row>
    <row r="160" spans="1:29" ht="37.5" x14ac:dyDescent="0.25">
      <c r="A160" s="450"/>
      <c r="B160" s="347"/>
      <c r="C160" s="308"/>
      <c r="D160" s="308"/>
      <c r="E160" s="310"/>
      <c r="F160" s="393"/>
      <c r="G160" s="393"/>
      <c r="H160" s="393"/>
      <c r="I160" s="393"/>
      <c r="J160" s="393"/>
      <c r="K160" s="308"/>
      <c r="L160" s="243"/>
      <c r="M160" s="32">
        <v>3</v>
      </c>
      <c r="N160" s="160" t="s">
        <v>465</v>
      </c>
      <c r="O160" s="114">
        <v>0</v>
      </c>
      <c r="P160" s="59" t="s">
        <v>466</v>
      </c>
      <c r="Q160" s="59"/>
      <c r="R160" s="191"/>
      <c r="S160" s="191"/>
      <c r="T160" s="191"/>
      <c r="U160" s="191"/>
      <c r="V160" s="191"/>
      <c r="W160" s="191"/>
      <c r="X160" s="191"/>
      <c r="Y160" s="191"/>
      <c r="Z160" s="156"/>
      <c r="AA160" s="156"/>
      <c r="AB160" s="156"/>
      <c r="AC160" s="193"/>
    </row>
    <row r="161" spans="1:29" ht="72" customHeight="1" x14ac:dyDescent="0.25">
      <c r="A161" s="450"/>
      <c r="B161" s="347"/>
      <c r="C161" s="307"/>
      <c r="D161" s="307"/>
      <c r="E161" s="311"/>
      <c r="F161" s="394"/>
      <c r="G161" s="394"/>
      <c r="H161" s="394"/>
      <c r="I161" s="394"/>
      <c r="J161" s="394"/>
      <c r="K161" s="307"/>
      <c r="L161" s="243"/>
      <c r="M161" s="60">
        <v>4</v>
      </c>
      <c r="N161" s="160" t="s">
        <v>467</v>
      </c>
      <c r="O161" s="114">
        <v>0</v>
      </c>
      <c r="P161" s="51" t="s">
        <v>468</v>
      </c>
      <c r="Q161" s="61"/>
      <c r="R161" s="191"/>
      <c r="S161" s="191"/>
      <c r="T161" s="191"/>
      <c r="U161" s="191"/>
      <c r="V161" s="191"/>
      <c r="W161" s="161"/>
      <c r="X161" s="191"/>
      <c r="Y161" s="191"/>
      <c r="Z161" s="156"/>
      <c r="AA161" s="156"/>
      <c r="AB161" s="156"/>
      <c r="AC161" s="193"/>
    </row>
    <row r="162" spans="1:29" ht="71.25" customHeight="1" x14ac:dyDescent="0.3">
      <c r="A162" s="450"/>
      <c r="B162" s="347"/>
      <c r="C162" s="270" t="s">
        <v>469</v>
      </c>
      <c r="D162" s="233" t="s">
        <v>470</v>
      </c>
      <c r="E162" s="330" t="s">
        <v>41</v>
      </c>
      <c r="F162" s="389">
        <v>1</v>
      </c>
      <c r="G162" s="379">
        <v>1</v>
      </c>
      <c r="H162" s="379">
        <v>1</v>
      </c>
      <c r="I162" s="379">
        <v>1</v>
      </c>
      <c r="J162" s="379">
        <v>1</v>
      </c>
      <c r="K162" s="270" t="s">
        <v>471</v>
      </c>
      <c r="L162" s="243"/>
      <c r="M162" s="33">
        <v>1</v>
      </c>
      <c r="N162" s="68" t="s">
        <v>472</v>
      </c>
      <c r="O162" s="114">
        <v>48589064.5</v>
      </c>
      <c r="P162" s="270" t="s">
        <v>473</v>
      </c>
      <c r="Q162" s="33" t="s">
        <v>266</v>
      </c>
      <c r="R162" s="194"/>
      <c r="S162" s="194"/>
      <c r="T162" s="194"/>
      <c r="U162" s="73"/>
      <c r="V162" s="73"/>
      <c r="W162" s="73"/>
      <c r="X162" s="73"/>
      <c r="Y162" s="73"/>
      <c r="Z162" s="73"/>
      <c r="AA162" s="73"/>
      <c r="AB162" s="73"/>
      <c r="AC162" s="58"/>
    </row>
    <row r="163" spans="1:29" ht="44.25" customHeight="1" x14ac:dyDescent="0.3">
      <c r="A163" s="450"/>
      <c r="B163" s="347"/>
      <c r="C163" s="271"/>
      <c r="D163" s="243"/>
      <c r="E163" s="331"/>
      <c r="F163" s="390"/>
      <c r="G163" s="380"/>
      <c r="H163" s="380"/>
      <c r="I163" s="380"/>
      <c r="J163" s="380"/>
      <c r="K163" s="271"/>
      <c r="L163" s="243"/>
      <c r="M163" s="33">
        <f>M162+1</f>
        <v>2</v>
      </c>
      <c r="N163" s="68" t="s">
        <v>474</v>
      </c>
      <c r="O163" s="114"/>
      <c r="P163" s="271"/>
      <c r="Q163" s="33" t="s">
        <v>266</v>
      </c>
      <c r="R163" s="194"/>
      <c r="S163" s="194"/>
      <c r="T163" s="195"/>
      <c r="U163" s="73"/>
      <c r="V163" s="73"/>
      <c r="W163" s="73"/>
      <c r="X163" s="73"/>
      <c r="Y163" s="73"/>
      <c r="Z163" s="73"/>
      <c r="AA163" s="73"/>
      <c r="AB163" s="73"/>
      <c r="AC163" s="58"/>
    </row>
    <row r="164" spans="1:29" ht="75" customHeight="1" x14ac:dyDescent="0.3">
      <c r="A164" s="450"/>
      <c r="B164" s="347"/>
      <c r="C164" s="271"/>
      <c r="D164" s="243"/>
      <c r="E164" s="331"/>
      <c r="F164" s="390"/>
      <c r="G164" s="380"/>
      <c r="H164" s="380"/>
      <c r="I164" s="380"/>
      <c r="J164" s="380"/>
      <c r="K164" s="271"/>
      <c r="L164" s="243"/>
      <c r="M164" s="33">
        <f>M163+1</f>
        <v>3</v>
      </c>
      <c r="N164" s="68" t="s">
        <v>475</v>
      </c>
      <c r="O164" s="114"/>
      <c r="P164" s="271"/>
      <c r="Q164" s="36" t="s">
        <v>476</v>
      </c>
      <c r="R164" s="73"/>
      <c r="S164" s="73"/>
      <c r="T164" s="194"/>
      <c r="U164" s="73"/>
      <c r="V164" s="73"/>
      <c r="W164" s="73"/>
      <c r="X164" s="73"/>
      <c r="Y164" s="73"/>
      <c r="Z164" s="73"/>
      <c r="AA164" s="73"/>
      <c r="AB164" s="73"/>
      <c r="AC164" s="58"/>
    </row>
    <row r="165" spans="1:29" ht="42" customHeight="1" x14ac:dyDescent="0.3">
      <c r="A165" s="450"/>
      <c r="B165" s="347"/>
      <c r="C165" s="271"/>
      <c r="D165" s="243"/>
      <c r="E165" s="331"/>
      <c r="F165" s="390"/>
      <c r="G165" s="380"/>
      <c r="H165" s="380"/>
      <c r="I165" s="380"/>
      <c r="J165" s="380"/>
      <c r="K165" s="271"/>
      <c r="L165" s="243"/>
      <c r="M165" s="33">
        <f>M164+1</f>
        <v>4</v>
      </c>
      <c r="N165" s="68" t="s">
        <v>477</v>
      </c>
      <c r="O165" s="114"/>
      <c r="P165" s="271"/>
      <c r="Q165" s="36" t="s">
        <v>266</v>
      </c>
      <c r="R165" s="73"/>
      <c r="S165" s="73"/>
      <c r="T165" s="194"/>
      <c r="U165" s="73"/>
      <c r="V165" s="73"/>
      <c r="W165" s="73"/>
      <c r="X165" s="73"/>
      <c r="Y165" s="73"/>
      <c r="Z165" s="73"/>
      <c r="AA165" s="73"/>
      <c r="AB165" s="73"/>
      <c r="AC165" s="58"/>
    </row>
    <row r="166" spans="1:29" ht="77.25" customHeight="1" x14ac:dyDescent="0.3">
      <c r="A166" s="450"/>
      <c r="B166" s="347"/>
      <c r="C166" s="271"/>
      <c r="D166" s="243"/>
      <c r="E166" s="331"/>
      <c r="F166" s="390"/>
      <c r="G166" s="380"/>
      <c r="H166" s="380"/>
      <c r="I166" s="380"/>
      <c r="J166" s="380"/>
      <c r="K166" s="271"/>
      <c r="L166" s="243"/>
      <c r="M166" s="33">
        <f>M165+1</f>
        <v>5</v>
      </c>
      <c r="N166" s="68" t="s">
        <v>478</v>
      </c>
      <c r="O166" s="114">
        <v>0</v>
      </c>
      <c r="P166" s="271"/>
      <c r="Q166" s="36" t="s">
        <v>479</v>
      </c>
      <c r="R166" s="73"/>
      <c r="S166" s="73"/>
      <c r="T166" s="194"/>
      <c r="U166" s="73"/>
      <c r="V166" s="73"/>
      <c r="W166" s="73"/>
      <c r="X166" s="73"/>
      <c r="Y166" s="73"/>
      <c r="Z166" s="73"/>
      <c r="AA166" s="73"/>
      <c r="AB166" s="73"/>
      <c r="AC166" s="58"/>
    </row>
    <row r="167" spans="1:29" ht="70.5" customHeight="1" x14ac:dyDescent="0.3">
      <c r="A167" s="450"/>
      <c r="B167" s="347"/>
      <c r="C167" s="274"/>
      <c r="D167" s="244"/>
      <c r="E167" s="332"/>
      <c r="F167" s="391"/>
      <c r="G167" s="381"/>
      <c r="H167" s="381"/>
      <c r="I167" s="381"/>
      <c r="J167" s="381"/>
      <c r="K167" s="274"/>
      <c r="L167" s="243"/>
      <c r="M167" s="33">
        <f>M166+1</f>
        <v>6</v>
      </c>
      <c r="N167" s="68" t="s">
        <v>480</v>
      </c>
      <c r="O167" s="114">
        <v>0</v>
      </c>
      <c r="P167" s="274"/>
      <c r="Q167" s="33" t="s">
        <v>266</v>
      </c>
      <c r="R167" s="73"/>
      <c r="S167" s="73"/>
      <c r="T167" s="73"/>
      <c r="U167" s="180"/>
      <c r="V167" s="180"/>
      <c r="W167" s="180"/>
      <c r="X167" s="180"/>
      <c r="Y167" s="180"/>
      <c r="Z167" s="180"/>
      <c r="AA167" s="180"/>
      <c r="AB167" s="180"/>
      <c r="AC167" s="184"/>
    </row>
    <row r="168" spans="1:29" ht="112.5" customHeight="1" x14ac:dyDescent="0.25">
      <c r="A168" s="450"/>
      <c r="B168" s="347"/>
      <c r="C168" s="270" t="s">
        <v>481</v>
      </c>
      <c r="D168" s="270" t="s">
        <v>482</v>
      </c>
      <c r="E168" s="360">
        <v>1</v>
      </c>
      <c r="F168" s="360">
        <v>1</v>
      </c>
      <c r="G168" s="360">
        <v>1</v>
      </c>
      <c r="H168" s="360">
        <v>1</v>
      </c>
      <c r="I168" s="360">
        <v>1</v>
      </c>
      <c r="J168" s="360">
        <v>1</v>
      </c>
      <c r="K168" s="270" t="s">
        <v>483</v>
      </c>
      <c r="L168" s="243"/>
      <c r="M168" s="33">
        <v>1</v>
      </c>
      <c r="N168" s="68" t="s">
        <v>484</v>
      </c>
      <c r="O168" s="386" t="s">
        <v>485</v>
      </c>
      <c r="P168" s="270" t="s">
        <v>487</v>
      </c>
      <c r="Q168" s="36" t="s">
        <v>486</v>
      </c>
      <c r="R168" s="180"/>
      <c r="S168" s="180"/>
      <c r="T168" s="180"/>
      <c r="U168" s="180"/>
      <c r="V168" s="180"/>
      <c r="W168" s="180"/>
      <c r="X168" s="180"/>
      <c r="Y168" s="180"/>
      <c r="Z168" s="180"/>
      <c r="AA168" s="180"/>
      <c r="AB168" s="180"/>
      <c r="AC168" s="184"/>
    </row>
    <row r="169" spans="1:29" ht="54.75" customHeight="1" x14ac:dyDescent="0.25">
      <c r="A169" s="450"/>
      <c r="B169" s="347"/>
      <c r="C169" s="271"/>
      <c r="D169" s="271"/>
      <c r="E169" s="385"/>
      <c r="F169" s="385"/>
      <c r="G169" s="385"/>
      <c r="H169" s="385"/>
      <c r="I169" s="385"/>
      <c r="J169" s="385"/>
      <c r="K169" s="271"/>
      <c r="L169" s="243"/>
      <c r="M169" s="33">
        <v>2</v>
      </c>
      <c r="N169" s="68" t="s">
        <v>488</v>
      </c>
      <c r="O169" s="387"/>
      <c r="P169" s="271"/>
      <c r="Q169" s="36" t="s">
        <v>489</v>
      </c>
      <c r="R169" s="180"/>
      <c r="S169" s="180"/>
      <c r="T169" s="180"/>
      <c r="U169" s="180"/>
      <c r="V169" s="180"/>
      <c r="W169" s="180"/>
      <c r="X169" s="180"/>
      <c r="Y169" s="180"/>
      <c r="Z169" s="180"/>
      <c r="AA169" s="180"/>
      <c r="AB169" s="180"/>
      <c r="AC169" s="184"/>
    </row>
    <row r="170" spans="1:29" ht="53.25" customHeight="1" x14ac:dyDescent="0.25">
      <c r="A170" s="450"/>
      <c r="B170" s="347"/>
      <c r="C170" s="271"/>
      <c r="D170" s="271"/>
      <c r="E170" s="385"/>
      <c r="F170" s="385"/>
      <c r="G170" s="385"/>
      <c r="H170" s="385"/>
      <c r="I170" s="385"/>
      <c r="J170" s="385"/>
      <c r="K170" s="271"/>
      <c r="L170" s="243"/>
      <c r="M170" s="33">
        <v>3</v>
      </c>
      <c r="N170" s="68" t="s">
        <v>490</v>
      </c>
      <c r="O170" s="387"/>
      <c r="P170" s="271"/>
      <c r="Q170" s="32" t="s">
        <v>266</v>
      </c>
      <c r="R170" s="180"/>
      <c r="S170" s="180"/>
      <c r="T170" s="180"/>
      <c r="U170" s="180"/>
      <c r="V170" s="180"/>
      <c r="W170" s="180"/>
      <c r="X170" s="180"/>
      <c r="Y170" s="180"/>
      <c r="Z170" s="180"/>
      <c r="AA170" s="180"/>
      <c r="AB170" s="180"/>
      <c r="AC170" s="184"/>
    </row>
    <row r="171" spans="1:29" ht="112.5" customHeight="1" x14ac:dyDescent="0.25">
      <c r="A171" s="450"/>
      <c r="B171" s="347"/>
      <c r="C171" s="271"/>
      <c r="D171" s="271"/>
      <c r="E171" s="385"/>
      <c r="F171" s="385"/>
      <c r="G171" s="385"/>
      <c r="H171" s="385"/>
      <c r="I171" s="385"/>
      <c r="J171" s="385"/>
      <c r="K171" s="271"/>
      <c r="L171" s="243"/>
      <c r="M171" s="33">
        <v>4</v>
      </c>
      <c r="N171" s="68" t="s">
        <v>490</v>
      </c>
      <c r="O171" s="387"/>
      <c r="P171" s="271"/>
      <c r="Q171" s="36" t="s">
        <v>491</v>
      </c>
      <c r="R171" s="180"/>
      <c r="S171" s="180"/>
      <c r="T171" s="180"/>
      <c r="U171" s="180"/>
      <c r="V171" s="180"/>
      <c r="W171" s="180"/>
      <c r="X171" s="180"/>
      <c r="Y171" s="180"/>
      <c r="Z171" s="180"/>
      <c r="AA171" s="180"/>
      <c r="AB171" s="180"/>
      <c r="AC171" s="184"/>
    </row>
    <row r="172" spans="1:29" ht="43.5" customHeight="1" x14ac:dyDescent="0.25">
      <c r="A172" s="450"/>
      <c r="B172" s="347"/>
      <c r="C172" s="271"/>
      <c r="D172" s="271"/>
      <c r="E172" s="385"/>
      <c r="F172" s="385"/>
      <c r="G172" s="385"/>
      <c r="H172" s="385"/>
      <c r="I172" s="385"/>
      <c r="J172" s="385"/>
      <c r="K172" s="271"/>
      <c r="L172" s="243"/>
      <c r="M172" s="33">
        <v>5</v>
      </c>
      <c r="N172" s="68" t="s">
        <v>492</v>
      </c>
      <c r="O172" s="387"/>
      <c r="P172" s="271"/>
      <c r="Q172" s="32" t="s">
        <v>266</v>
      </c>
      <c r="R172" s="180"/>
      <c r="S172" s="180"/>
      <c r="T172" s="180"/>
      <c r="U172" s="180"/>
      <c r="V172" s="180"/>
      <c r="W172" s="180"/>
      <c r="X172" s="180"/>
      <c r="Y172" s="180"/>
      <c r="Z172" s="180"/>
      <c r="AA172" s="180"/>
      <c r="AB172" s="180"/>
      <c r="AC172" s="184"/>
    </row>
    <row r="173" spans="1:29" ht="168.75" customHeight="1" x14ac:dyDescent="0.25">
      <c r="A173" s="450"/>
      <c r="B173" s="347"/>
      <c r="C173" s="274"/>
      <c r="D173" s="274"/>
      <c r="E173" s="303"/>
      <c r="F173" s="303"/>
      <c r="G173" s="303"/>
      <c r="H173" s="303"/>
      <c r="I173" s="303"/>
      <c r="J173" s="303"/>
      <c r="K173" s="274"/>
      <c r="L173" s="243"/>
      <c r="M173" s="33">
        <v>6</v>
      </c>
      <c r="N173" s="68" t="s">
        <v>493</v>
      </c>
      <c r="O173" s="388"/>
      <c r="P173" s="274"/>
      <c r="Q173" s="32" t="s">
        <v>494</v>
      </c>
      <c r="R173" s="180"/>
      <c r="S173" s="180"/>
      <c r="T173" s="180"/>
      <c r="U173" s="180"/>
      <c r="V173" s="180"/>
      <c r="W173" s="180"/>
      <c r="X173" s="180"/>
      <c r="Y173" s="180"/>
      <c r="Z173" s="180"/>
      <c r="AA173" s="180"/>
      <c r="AB173" s="180"/>
      <c r="AC173" s="184"/>
    </row>
    <row r="174" spans="1:29" ht="56.25" customHeight="1" x14ac:dyDescent="0.3">
      <c r="A174" s="450"/>
      <c r="B174" s="347"/>
      <c r="C174" s="270" t="s">
        <v>495</v>
      </c>
      <c r="D174" s="270" t="s">
        <v>496</v>
      </c>
      <c r="E174" s="382">
        <v>1</v>
      </c>
      <c r="F174" s="382">
        <v>1</v>
      </c>
      <c r="G174" s="379">
        <v>1</v>
      </c>
      <c r="H174" s="379">
        <v>1</v>
      </c>
      <c r="I174" s="379">
        <v>1</v>
      </c>
      <c r="J174" s="379">
        <v>1</v>
      </c>
      <c r="K174" s="270" t="s">
        <v>497</v>
      </c>
      <c r="L174" s="243"/>
      <c r="M174" s="33">
        <v>1</v>
      </c>
      <c r="N174" s="68" t="s">
        <v>498</v>
      </c>
      <c r="O174" s="114">
        <v>3079491.84</v>
      </c>
      <c r="P174" s="270" t="s">
        <v>473</v>
      </c>
      <c r="Q174" s="376" t="s">
        <v>499</v>
      </c>
      <c r="R174" s="156"/>
      <c r="S174" s="156"/>
      <c r="T174" s="156"/>
      <c r="U174" s="156"/>
      <c r="V174" s="156"/>
      <c r="W174" s="156"/>
      <c r="X174" s="156"/>
      <c r="Y174" s="173"/>
      <c r="Z174" s="173"/>
      <c r="AA174" s="173"/>
      <c r="AB174" s="173"/>
      <c r="AC174" s="174"/>
    </row>
    <row r="175" spans="1:29" ht="37.5" x14ac:dyDescent="0.3">
      <c r="A175" s="450"/>
      <c r="B175" s="347"/>
      <c r="C175" s="271"/>
      <c r="D175" s="271"/>
      <c r="E175" s="383"/>
      <c r="F175" s="383"/>
      <c r="G175" s="380"/>
      <c r="H175" s="380"/>
      <c r="I175" s="380"/>
      <c r="J175" s="380"/>
      <c r="K175" s="271"/>
      <c r="L175" s="243"/>
      <c r="M175" s="33">
        <v>2</v>
      </c>
      <c r="N175" s="68" t="s">
        <v>500</v>
      </c>
      <c r="O175" s="114"/>
      <c r="P175" s="271"/>
      <c r="Q175" s="377"/>
      <c r="R175" s="156"/>
      <c r="S175" s="156"/>
      <c r="T175" s="156"/>
      <c r="U175" s="156"/>
      <c r="V175" s="156"/>
      <c r="W175" s="156"/>
      <c r="X175" s="156"/>
      <c r="Y175" s="173"/>
      <c r="Z175" s="173"/>
      <c r="AA175" s="173"/>
      <c r="AB175" s="173"/>
      <c r="AC175" s="174"/>
    </row>
    <row r="176" spans="1:29" ht="37.5" x14ac:dyDescent="0.3">
      <c r="A176" s="450"/>
      <c r="B176" s="347"/>
      <c r="C176" s="271"/>
      <c r="D176" s="274"/>
      <c r="E176" s="384"/>
      <c r="F176" s="384"/>
      <c r="G176" s="381"/>
      <c r="H176" s="381"/>
      <c r="I176" s="381"/>
      <c r="J176" s="381"/>
      <c r="K176" s="274"/>
      <c r="L176" s="243"/>
      <c r="M176" s="33">
        <v>3</v>
      </c>
      <c r="N176" s="68" t="s">
        <v>501</v>
      </c>
      <c r="O176" s="114"/>
      <c r="P176" s="271"/>
      <c r="Q176" s="377"/>
      <c r="R176" s="156"/>
      <c r="S176" s="156"/>
      <c r="T176" s="156"/>
      <c r="U176" s="156"/>
      <c r="V176" s="156"/>
      <c r="W176" s="156"/>
      <c r="X176" s="156"/>
      <c r="Y176" s="173"/>
      <c r="Z176" s="173"/>
      <c r="AA176" s="173"/>
      <c r="AB176" s="173"/>
      <c r="AC176" s="174"/>
    </row>
    <row r="177" spans="1:29" ht="75" x14ac:dyDescent="0.3">
      <c r="A177" s="450"/>
      <c r="B177" s="347"/>
      <c r="C177" s="271"/>
      <c r="D177" s="270" t="s">
        <v>502</v>
      </c>
      <c r="E177" s="379">
        <v>0.95</v>
      </c>
      <c r="F177" s="379">
        <v>1</v>
      </c>
      <c r="G177" s="379">
        <v>1</v>
      </c>
      <c r="H177" s="379">
        <v>1</v>
      </c>
      <c r="I177" s="379">
        <v>1</v>
      </c>
      <c r="J177" s="379">
        <v>1</v>
      </c>
      <c r="K177" s="270" t="s">
        <v>497</v>
      </c>
      <c r="L177" s="243"/>
      <c r="M177" s="33">
        <v>1</v>
      </c>
      <c r="N177" s="68" t="s">
        <v>503</v>
      </c>
      <c r="O177" s="114">
        <v>9721309.1199999992</v>
      </c>
      <c r="P177" s="271"/>
      <c r="Q177" s="377"/>
      <c r="R177" s="102"/>
      <c r="S177" s="102"/>
      <c r="T177" s="102"/>
      <c r="U177" s="102"/>
      <c r="V177" s="102"/>
      <c r="W177" s="102"/>
      <c r="X177" s="102"/>
      <c r="Y177" s="173"/>
      <c r="Z177" s="173"/>
      <c r="AA177" s="173"/>
      <c r="AB177" s="173"/>
      <c r="AC177" s="174"/>
    </row>
    <row r="178" spans="1:29" ht="37.5" x14ac:dyDescent="0.3">
      <c r="A178" s="450"/>
      <c r="B178" s="347"/>
      <c r="C178" s="271"/>
      <c r="D178" s="271"/>
      <c r="E178" s="380"/>
      <c r="F178" s="380"/>
      <c r="G178" s="380"/>
      <c r="H178" s="380"/>
      <c r="I178" s="380"/>
      <c r="J178" s="380"/>
      <c r="K178" s="271"/>
      <c r="L178" s="243"/>
      <c r="M178" s="33">
        <v>2</v>
      </c>
      <c r="N178" s="68" t="s">
        <v>504</v>
      </c>
      <c r="O178" s="114"/>
      <c r="P178" s="271"/>
      <c r="Q178" s="377"/>
      <c r="R178" s="102"/>
      <c r="S178" s="102"/>
      <c r="T178" s="102"/>
      <c r="U178" s="102"/>
      <c r="V178" s="102"/>
      <c r="W178" s="102"/>
      <c r="X178" s="102"/>
      <c r="Y178" s="173"/>
      <c r="Z178" s="173"/>
      <c r="AA178" s="173"/>
      <c r="AB178" s="173"/>
      <c r="AC178" s="174"/>
    </row>
    <row r="179" spans="1:29" ht="56.25" x14ac:dyDescent="0.3">
      <c r="A179" s="450"/>
      <c r="B179" s="347"/>
      <c r="C179" s="274"/>
      <c r="D179" s="274"/>
      <c r="E179" s="381"/>
      <c r="F179" s="381"/>
      <c r="G179" s="381"/>
      <c r="H179" s="381"/>
      <c r="I179" s="381"/>
      <c r="J179" s="381"/>
      <c r="K179" s="274"/>
      <c r="L179" s="244"/>
      <c r="M179" s="33">
        <v>3</v>
      </c>
      <c r="N179" s="68" t="s">
        <v>505</v>
      </c>
      <c r="O179" s="114"/>
      <c r="P179" s="274"/>
      <c r="Q179" s="378"/>
      <c r="R179" s="102"/>
      <c r="S179" s="102"/>
      <c r="T179" s="102"/>
      <c r="U179" s="102"/>
      <c r="V179" s="102"/>
      <c r="W179" s="102"/>
      <c r="X179" s="102"/>
      <c r="Y179" s="173"/>
      <c r="Z179" s="173"/>
      <c r="AA179" s="173"/>
      <c r="AB179" s="173"/>
      <c r="AC179" s="174"/>
    </row>
    <row r="180" spans="1:29" ht="75" customHeight="1" x14ac:dyDescent="0.3">
      <c r="A180" s="450"/>
      <c r="B180" s="347"/>
      <c r="C180" s="306" t="s">
        <v>506</v>
      </c>
      <c r="D180" s="306" t="s">
        <v>507</v>
      </c>
      <c r="E180" s="367">
        <v>0.93</v>
      </c>
      <c r="F180" s="367">
        <v>0.95</v>
      </c>
      <c r="G180" s="367">
        <v>0.9</v>
      </c>
      <c r="H180" s="367">
        <v>0.92</v>
      </c>
      <c r="I180" s="367">
        <v>0.93</v>
      </c>
      <c r="J180" s="367">
        <v>0.95</v>
      </c>
      <c r="K180" s="306" t="s">
        <v>508</v>
      </c>
      <c r="L180" s="306" t="s">
        <v>509</v>
      </c>
      <c r="M180" s="59">
        <v>1</v>
      </c>
      <c r="N180" s="196" t="s">
        <v>510</v>
      </c>
      <c r="O180" s="114">
        <f>42815988.75/4</f>
        <v>10703997.1875</v>
      </c>
      <c r="P180" s="270" t="s">
        <v>512</v>
      </c>
      <c r="Q180" s="349" t="s">
        <v>511</v>
      </c>
      <c r="R180" s="102"/>
      <c r="S180" s="102"/>
      <c r="T180" s="102"/>
      <c r="U180" s="173"/>
      <c r="V180" s="173"/>
      <c r="W180" s="173"/>
      <c r="X180" s="180"/>
      <c r="Y180" s="185"/>
      <c r="Z180" s="185"/>
      <c r="AA180" s="185"/>
      <c r="AB180" s="185"/>
      <c r="AC180" s="185"/>
    </row>
    <row r="181" spans="1:29" ht="56.25" x14ac:dyDescent="0.3">
      <c r="A181" s="450"/>
      <c r="B181" s="347"/>
      <c r="C181" s="308"/>
      <c r="D181" s="308"/>
      <c r="E181" s="368"/>
      <c r="F181" s="368"/>
      <c r="G181" s="368"/>
      <c r="H181" s="368"/>
      <c r="I181" s="368"/>
      <c r="J181" s="368"/>
      <c r="K181" s="308"/>
      <c r="L181" s="308"/>
      <c r="M181" s="59">
        <v>2</v>
      </c>
      <c r="N181" s="196" t="s">
        <v>513</v>
      </c>
      <c r="O181" s="114">
        <v>0</v>
      </c>
      <c r="P181" s="271"/>
      <c r="Q181" s="350"/>
      <c r="R181" s="102"/>
      <c r="S181" s="102"/>
      <c r="T181" s="102"/>
      <c r="U181" s="173"/>
      <c r="V181" s="173"/>
      <c r="W181" s="173"/>
      <c r="X181" s="180"/>
      <c r="Y181" s="185"/>
      <c r="Z181" s="185"/>
      <c r="AA181" s="185"/>
      <c r="AB181" s="185"/>
      <c r="AC181" s="185"/>
    </row>
    <row r="182" spans="1:29" ht="56.25" x14ac:dyDescent="0.3">
      <c r="A182" s="450"/>
      <c r="B182" s="347"/>
      <c r="C182" s="308"/>
      <c r="D182" s="308"/>
      <c r="E182" s="368"/>
      <c r="F182" s="368"/>
      <c r="G182" s="368"/>
      <c r="H182" s="368"/>
      <c r="I182" s="368"/>
      <c r="J182" s="368"/>
      <c r="K182" s="308"/>
      <c r="L182" s="308"/>
      <c r="M182" s="59">
        <v>3</v>
      </c>
      <c r="N182" s="196" t="s">
        <v>514</v>
      </c>
      <c r="O182" s="114">
        <v>0</v>
      </c>
      <c r="P182" s="274"/>
      <c r="Q182" s="351"/>
      <c r="R182" s="102"/>
      <c r="S182" s="102"/>
      <c r="T182" s="102"/>
      <c r="U182" s="173"/>
      <c r="V182" s="173"/>
      <c r="W182" s="173"/>
      <c r="X182" s="180"/>
      <c r="Y182" s="185"/>
      <c r="Z182" s="185"/>
      <c r="AA182" s="185"/>
      <c r="AB182" s="185"/>
      <c r="AC182" s="185"/>
    </row>
    <row r="183" spans="1:29" ht="150" customHeight="1" x14ac:dyDescent="0.3">
      <c r="A183" s="450"/>
      <c r="B183" s="347"/>
      <c r="C183" s="307"/>
      <c r="D183" s="307"/>
      <c r="E183" s="369"/>
      <c r="F183" s="369"/>
      <c r="G183" s="369"/>
      <c r="H183" s="369"/>
      <c r="I183" s="369"/>
      <c r="J183" s="369"/>
      <c r="K183" s="307"/>
      <c r="L183" s="308"/>
      <c r="M183" s="59">
        <v>4</v>
      </c>
      <c r="N183" s="196" t="s">
        <v>515</v>
      </c>
      <c r="O183" s="114">
        <v>0</v>
      </c>
      <c r="P183" s="36" t="s">
        <v>517</v>
      </c>
      <c r="Q183" s="34" t="s">
        <v>516</v>
      </c>
      <c r="R183" s="197"/>
      <c r="S183" s="197"/>
      <c r="T183" s="197"/>
      <c r="U183" s="173"/>
      <c r="V183" s="173"/>
      <c r="W183" s="173"/>
      <c r="X183" s="180"/>
      <c r="Y183" s="185"/>
      <c r="Z183" s="185"/>
      <c r="AA183" s="185"/>
      <c r="AB183" s="185"/>
      <c r="AC183" s="185"/>
    </row>
    <row r="184" spans="1:29" ht="75" customHeight="1" x14ac:dyDescent="0.3">
      <c r="A184" s="450"/>
      <c r="B184" s="347"/>
      <c r="C184" s="51" t="s">
        <v>518</v>
      </c>
      <c r="D184" s="51" t="s">
        <v>519</v>
      </c>
      <c r="E184" s="225">
        <v>1</v>
      </c>
      <c r="F184" s="225">
        <v>1</v>
      </c>
      <c r="G184" s="225">
        <v>1</v>
      </c>
      <c r="H184" s="225">
        <v>1</v>
      </c>
      <c r="I184" s="225">
        <v>1</v>
      </c>
      <c r="J184" s="225">
        <v>1</v>
      </c>
      <c r="K184" s="95" t="s">
        <v>520</v>
      </c>
      <c r="L184" s="308"/>
      <c r="M184" s="59">
        <v>1</v>
      </c>
      <c r="N184" s="196" t="s">
        <v>521</v>
      </c>
      <c r="O184" s="199"/>
      <c r="P184" s="32" t="s">
        <v>523</v>
      </c>
      <c r="Q184" s="41" t="s">
        <v>522</v>
      </c>
      <c r="R184" s="197"/>
      <c r="S184" s="197"/>
      <c r="T184" s="197"/>
      <c r="U184" s="173"/>
      <c r="V184" s="173"/>
      <c r="W184" s="173"/>
      <c r="X184" s="180"/>
      <c r="Y184" s="185"/>
      <c r="Z184" s="185"/>
      <c r="AA184" s="185"/>
      <c r="AB184" s="185"/>
      <c r="AC184" s="185"/>
    </row>
    <row r="185" spans="1:29" ht="37.5" customHeight="1" x14ac:dyDescent="0.3">
      <c r="A185" s="450"/>
      <c r="B185" s="347"/>
      <c r="C185" s="346" t="s">
        <v>524</v>
      </c>
      <c r="D185" s="346" t="s">
        <v>525</v>
      </c>
      <c r="E185" s="373">
        <v>1</v>
      </c>
      <c r="F185" s="373">
        <v>1</v>
      </c>
      <c r="G185" s="373">
        <v>1</v>
      </c>
      <c r="H185" s="373">
        <v>1</v>
      </c>
      <c r="I185" s="373">
        <v>1</v>
      </c>
      <c r="J185" s="373">
        <v>1</v>
      </c>
      <c r="K185" s="346" t="s">
        <v>526</v>
      </c>
      <c r="L185" s="308"/>
      <c r="M185" s="51">
        <v>1</v>
      </c>
      <c r="N185" s="95" t="s">
        <v>527</v>
      </c>
      <c r="O185" s="114">
        <f>10703997.1875+700000</f>
        <v>11403997.1875</v>
      </c>
      <c r="P185" s="233" t="s">
        <v>529</v>
      </c>
      <c r="Q185" s="34" t="s">
        <v>528</v>
      </c>
      <c r="R185" s="136"/>
      <c r="S185" s="136"/>
      <c r="T185" s="136"/>
      <c r="U185" s="153"/>
      <c r="V185" s="153"/>
      <c r="W185" s="153"/>
      <c r="X185" s="180"/>
      <c r="Y185" s="185"/>
      <c r="Z185" s="185"/>
      <c r="AA185" s="185"/>
      <c r="AB185" s="185"/>
      <c r="AC185" s="185"/>
    </row>
    <row r="186" spans="1:29" ht="93.75" customHeight="1" x14ac:dyDescent="0.3">
      <c r="A186" s="450"/>
      <c r="B186" s="347"/>
      <c r="C186" s="347"/>
      <c r="D186" s="347"/>
      <c r="E186" s="374"/>
      <c r="F186" s="374"/>
      <c r="G186" s="374">
        <v>1</v>
      </c>
      <c r="H186" s="374">
        <v>1</v>
      </c>
      <c r="I186" s="374">
        <v>1</v>
      </c>
      <c r="J186" s="374">
        <v>1</v>
      </c>
      <c r="K186" s="347"/>
      <c r="L186" s="308"/>
      <c r="M186" s="51">
        <v>2</v>
      </c>
      <c r="N186" s="95" t="s">
        <v>530</v>
      </c>
      <c r="O186" s="114"/>
      <c r="P186" s="243"/>
      <c r="Q186" s="41" t="s">
        <v>531</v>
      </c>
      <c r="R186" s="102"/>
      <c r="S186" s="102"/>
      <c r="T186" s="102"/>
      <c r="U186" s="173"/>
      <c r="V186" s="173"/>
      <c r="W186" s="173"/>
      <c r="X186" s="180"/>
      <c r="Y186" s="185"/>
      <c r="Z186" s="185"/>
      <c r="AA186" s="185"/>
      <c r="AB186" s="185"/>
      <c r="AC186" s="185"/>
    </row>
    <row r="187" spans="1:29" ht="56.25" x14ac:dyDescent="0.3">
      <c r="A187" s="450"/>
      <c r="B187" s="347"/>
      <c r="C187" s="348"/>
      <c r="D187" s="348"/>
      <c r="E187" s="375"/>
      <c r="F187" s="375"/>
      <c r="G187" s="375"/>
      <c r="H187" s="375"/>
      <c r="I187" s="375"/>
      <c r="J187" s="375"/>
      <c r="K187" s="348"/>
      <c r="L187" s="308"/>
      <c r="M187" s="51">
        <v>3</v>
      </c>
      <c r="N187" s="95" t="s">
        <v>532</v>
      </c>
      <c r="O187" s="114">
        <v>0</v>
      </c>
      <c r="P187" s="244"/>
      <c r="Q187" s="34" t="s">
        <v>528</v>
      </c>
      <c r="R187" s="136"/>
      <c r="S187" s="136"/>
      <c r="T187" s="102"/>
      <c r="U187" s="153"/>
      <c r="V187" s="153"/>
      <c r="W187" s="173"/>
      <c r="X187" s="180"/>
      <c r="Y187" s="185"/>
      <c r="Z187" s="185"/>
      <c r="AA187" s="185"/>
      <c r="AB187" s="185"/>
      <c r="AC187" s="185"/>
    </row>
    <row r="188" spans="1:29" ht="131.25" customHeight="1" x14ac:dyDescent="0.3">
      <c r="A188" s="450"/>
      <c r="B188" s="347"/>
      <c r="C188" s="306" t="s">
        <v>533</v>
      </c>
      <c r="D188" s="306" t="s">
        <v>534</v>
      </c>
      <c r="E188" s="364" t="s">
        <v>41</v>
      </c>
      <c r="F188" s="364">
        <v>1</v>
      </c>
      <c r="G188" s="364">
        <v>1</v>
      </c>
      <c r="H188" s="364">
        <v>1</v>
      </c>
      <c r="I188" s="364">
        <v>1</v>
      </c>
      <c r="J188" s="364">
        <v>1</v>
      </c>
      <c r="K188" s="346" t="s">
        <v>535</v>
      </c>
      <c r="L188" s="308"/>
      <c r="M188" s="59">
        <v>1</v>
      </c>
      <c r="N188" s="160" t="s">
        <v>536</v>
      </c>
      <c r="O188" s="114">
        <f>19629685.7926+O180</f>
        <v>30333682.980099998</v>
      </c>
      <c r="P188" s="270" t="s">
        <v>538</v>
      </c>
      <c r="Q188" s="41" t="s">
        <v>537</v>
      </c>
      <c r="R188" s="102"/>
      <c r="S188" s="102"/>
      <c r="T188" s="102"/>
      <c r="U188" s="173"/>
      <c r="V188" s="173"/>
      <c r="W188" s="173"/>
      <c r="X188" s="180"/>
      <c r="Y188" s="185"/>
      <c r="Z188" s="185"/>
      <c r="AA188" s="185"/>
      <c r="AB188" s="185"/>
      <c r="AC188" s="185"/>
    </row>
    <row r="189" spans="1:29" ht="37.5" x14ac:dyDescent="0.3">
      <c r="A189" s="450"/>
      <c r="B189" s="347"/>
      <c r="C189" s="308"/>
      <c r="D189" s="308"/>
      <c r="E189" s="365"/>
      <c r="F189" s="365"/>
      <c r="G189" s="365"/>
      <c r="H189" s="365"/>
      <c r="I189" s="365"/>
      <c r="J189" s="365"/>
      <c r="K189" s="347"/>
      <c r="L189" s="308"/>
      <c r="M189" s="59">
        <v>2</v>
      </c>
      <c r="N189" s="160" t="s">
        <v>536</v>
      </c>
      <c r="O189" s="114">
        <v>0</v>
      </c>
      <c r="P189" s="271"/>
      <c r="Q189" s="34" t="s">
        <v>528</v>
      </c>
      <c r="R189" s="102"/>
      <c r="S189" s="102"/>
      <c r="T189" s="102"/>
      <c r="U189" s="173"/>
      <c r="V189" s="173"/>
      <c r="W189" s="173"/>
      <c r="X189" s="180"/>
      <c r="Y189" s="185"/>
      <c r="Z189" s="185"/>
      <c r="AA189" s="185"/>
      <c r="AB189" s="185"/>
      <c r="AC189" s="185"/>
    </row>
    <row r="190" spans="1:29" ht="131.25" customHeight="1" x14ac:dyDescent="0.3">
      <c r="A190" s="450"/>
      <c r="B190" s="347"/>
      <c r="C190" s="308"/>
      <c r="D190" s="307"/>
      <c r="E190" s="366"/>
      <c r="F190" s="366"/>
      <c r="G190" s="366"/>
      <c r="H190" s="366"/>
      <c r="I190" s="366"/>
      <c r="J190" s="366"/>
      <c r="K190" s="348"/>
      <c r="L190" s="308"/>
      <c r="M190" s="59">
        <v>3</v>
      </c>
      <c r="N190" s="160" t="s">
        <v>539</v>
      </c>
      <c r="O190" s="114"/>
      <c r="P190" s="274"/>
      <c r="Q190" s="41" t="s">
        <v>540</v>
      </c>
      <c r="R190" s="102"/>
      <c r="S190" s="102"/>
      <c r="T190" s="102"/>
      <c r="U190" s="173"/>
      <c r="V190" s="173"/>
      <c r="W190" s="173"/>
      <c r="X190" s="180"/>
      <c r="Y190" s="185"/>
      <c r="Z190" s="185"/>
      <c r="AA190" s="185"/>
      <c r="AB190" s="185"/>
      <c r="AC190" s="185"/>
    </row>
    <row r="191" spans="1:29" ht="75" customHeight="1" x14ac:dyDescent="0.3">
      <c r="A191" s="450"/>
      <c r="B191" s="347"/>
      <c r="C191" s="307"/>
      <c r="D191" s="59" t="s">
        <v>541</v>
      </c>
      <c r="E191" s="200">
        <v>1</v>
      </c>
      <c r="F191" s="200">
        <v>1</v>
      </c>
      <c r="G191" s="200">
        <v>1</v>
      </c>
      <c r="H191" s="200">
        <v>1</v>
      </c>
      <c r="I191" s="200">
        <v>1</v>
      </c>
      <c r="J191" s="200">
        <v>1</v>
      </c>
      <c r="K191" s="51" t="s">
        <v>542</v>
      </c>
      <c r="L191" s="308"/>
      <c r="M191" s="59">
        <v>4</v>
      </c>
      <c r="N191" s="160" t="s">
        <v>543</v>
      </c>
      <c r="O191" s="114">
        <v>2380000</v>
      </c>
      <c r="P191" s="36" t="s">
        <v>545</v>
      </c>
      <c r="Q191" s="41" t="s">
        <v>544</v>
      </c>
      <c r="R191" s="102"/>
      <c r="S191" s="102"/>
      <c r="T191" s="102"/>
      <c r="U191" s="173"/>
      <c r="V191" s="173"/>
      <c r="W191" s="173"/>
      <c r="X191" s="180"/>
      <c r="Y191" s="185"/>
      <c r="Z191" s="185"/>
      <c r="AA191" s="185"/>
      <c r="AB191" s="185"/>
      <c r="AC191" s="185"/>
    </row>
    <row r="192" spans="1:29" ht="51.75" customHeight="1" x14ac:dyDescent="0.3">
      <c r="A192" s="450"/>
      <c r="B192" s="347"/>
      <c r="C192" s="306" t="s">
        <v>546</v>
      </c>
      <c r="D192" s="306" t="s">
        <v>547</v>
      </c>
      <c r="E192" s="364">
        <v>0</v>
      </c>
      <c r="F192" s="364">
        <v>1</v>
      </c>
      <c r="G192" s="364">
        <v>1</v>
      </c>
      <c r="H192" s="364">
        <v>1</v>
      </c>
      <c r="I192" s="364">
        <v>1</v>
      </c>
      <c r="J192" s="364">
        <v>1</v>
      </c>
      <c r="K192" s="346" t="s">
        <v>548</v>
      </c>
      <c r="L192" s="308"/>
      <c r="M192" s="59">
        <v>1</v>
      </c>
      <c r="N192" s="160" t="s">
        <v>549</v>
      </c>
      <c r="O192" s="114"/>
      <c r="P192" s="270" t="s">
        <v>538</v>
      </c>
      <c r="Q192" s="36" t="s">
        <v>550</v>
      </c>
      <c r="R192" s="102"/>
      <c r="S192" s="102"/>
      <c r="T192" s="102"/>
      <c r="U192" s="173"/>
      <c r="V192" s="173"/>
      <c r="W192" s="173"/>
      <c r="X192" s="180"/>
      <c r="Y192" s="185"/>
      <c r="Z192" s="185"/>
      <c r="AA192" s="185"/>
      <c r="AB192" s="185"/>
      <c r="AC192" s="185"/>
    </row>
    <row r="193" spans="1:29" ht="48" customHeight="1" x14ac:dyDescent="0.3">
      <c r="A193" s="450"/>
      <c r="B193" s="347"/>
      <c r="C193" s="308"/>
      <c r="D193" s="308"/>
      <c r="E193" s="365"/>
      <c r="F193" s="365"/>
      <c r="G193" s="365"/>
      <c r="H193" s="365"/>
      <c r="I193" s="365"/>
      <c r="J193" s="365"/>
      <c r="K193" s="347"/>
      <c r="L193" s="308"/>
      <c r="M193" s="59">
        <v>2</v>
      </c>
      <c r="N193" s="160" t="s">
        <v>551</v>
      </c>
      <c r="O193" s="114"/>
      <c r="P193" s="271"/>
      <c r="Q193" s="36" t="s">
        <v>552</v>
      </c>
      <c r="R193" s="102"/>
      <c r="S193" s="102"/>
      <c r="T193" s="102"/>
      <c r="U193" s="173"/>
      <c r="V193" s="173"/>
      <c r="W193" s="173"/>
      <c r="X193" s="180"/>
      <c r="Y193" s="185"/>
      <c r="Z193" s="185"/>
      <c r="AA193" s="185"/>
      <c r="AB193" s="185"/>
      <c r="AC193" s="185"/>
    </row>
    <row r="194" spans="1:29" ht="51.75" customHeight="1" x14ac:dyDescent="0.3">
      <c r="A194" s="450"/>
      <c r="B194" s="347"/>
      <c r="C194" s="307"/>
      <c r="D194" s="307"/>
      <c r="E194" s="366"/>
      <c r="F194" s="366"/>
      <c r="G194" s="366"/>
      <c r="H194" s="366"/>
      <c r="I194" s="366"/>
      <c r="J194" s="366"/>
      <c r="K194" s="348"/>
      <c r="L194" s="308"/>
      <c r="M194" s="59">
        <v>3</v>
      </c>
      <c r="N194" s="160" t="s">
        <v>553</v>
      </c>
      <c r="O194" s="114"/>
      <c r="P194" s="274"/>
      <c r="Q194" s="41"/>
      <c r="R194" s="102"/>
      <c r="S194" s="102"/>
      <c r="T194" s="102"/>
      <c r="U194" s="173"/>
      <c r="V194" s="173"/>
      <c r="W194" s="173"/>
      <c r="X194" s="180"/>
      <c r="Y194" s="185"/>
      <c r="Z194" s="185"/>
      <c r="AA194" s="185"/>
      <c r="AB194" s="185"/>
      <c r="AC194" s="185"/>
    </row>
    <row r="195" spans="1:29" ht="93.75" customHeight="1" x14ac:dyDescent="0.3">
      <c r="A195" s="450"/>
      <c r="B195" s="347"/>
      <c r="C195" s="306" t="s">
        <v>554</v>
      </c>
      <c r="D195" s="346" t="s">
        <v>555</v>
      </c>
      <c r="E195" s="364">
        <v>0.8</v>
      </c>
      <c r="F195" s="364">
        <v>1</v>
      </c>
      <c r="G195" s="364">
        <v>0.85</v>
      </c>
      <c r="H195" s="364">
        <v>0.9</v>
      </c>
      <c r="I195" s="364">
        <v>0.95</v>
      </c>
      <c r="J195" s="364">
        <v>1</v>
      </c>
      <c r="K195" s="346" t="s">
        <v>556</v>
      </c>
      <c r="L195" s="308"/>
      <c r="M195" s="59">
        <v>1</v>
      </c>
      <c r="N195" s="160" t="s">
        <v>557</v>
      </c>
      <c r="O195" s="370" t="s">
        <v>558</v>
      </c>
      <c r="P195" s="73"/>
      <c r="Q195" s="191"/>
      <c r="R195" s="102"/>
      <c r="S195" s="102"/>
      <c r="T195" s="102"/>
      <c r="U195" s="173"/>
      <c r="V195" s="173"/>
      <c r="W195" s="173"/>
      <c r="X195" s="180"/>
      <c r="Y195" s="185"/>
      <c r="Z195" s="185"/>
      <c r="AA195" s="185"/>
      <c r="AB195" s="185"/>
      <c r="AC195" s="185"/>
    </row>
    <row r="196" spans="1:29" ht="75" x14ac:dyDescent="0.3">
      <c r="A196" s="450"/>
      <c r="B196" s="347"/>
      <c r="C196" s="308"/>
      <c r="D196" s="347"/>
      <c r="E196" s="365"/>
      <c r="F196" s="365"/>
      <c r="G196" s="365"/>
      <c r="H196" s="365"/>
      <c r="I196" s="365"/>
      <c r="J196" s="365"/>
      <c r="K196" s="347"/>
      <c r="L196" s="308"/>
      <c r="M196" s="59">
        <v>2</v>
      </c>
      <c r="N196" s="160" t="s">
        <v>559</v>
      </c>
      <c r="O196" s="371"/>
      <c r="P196" s="73"/>
      <c r="Q196" s="191"/>
      <c r="R196" s="102"/>
      <c r="S196" s="102"/>
      <c r="T196" s="102"/>
      <c r="U196" s="173"/>
      <c r="V196" s="173"/>
      <c r="W196" s="173"/>
      <c r="X196" s="180"/>
      <c r="Y196" s="185"/>
      <c r="Z196" s="185"/>
      <c r="AA196" s="185"/>
      <c r="AB196" s="185"/>
      <c r="AC196" s="185"/>
    </row>
    <row r="197" spans="1:29" ht="75" customHeight="1" x14ac:dyDescent="0.3">
      <c r="A197" s="450"/>
      <c r="B197" s="347"/>
      <c r="C197" s="308"/>
      <c r="D197" s="348"/>
      <c r="E197" s="366"/>
      <c r="F197" s="366"/>
      <c r="G197" s="366"/>
      <c r="H197" s="366"/>
      <c r="I197" s="366"/>
      <c r="J197" s="366"/>
      <c r="K197" s="348"/>
      <c r="L197" s="308"/>
      <c r="M197" s="59">
        <v>3</v>
      </c>
      <c r="N197" s="160" t="s">
        <v>560</v>
      </c>
      <c r="O197" s="372"/>
      <c r="P197" s="73"/>
      <c r="Q197" s="191"/>
      <c r="R197" s="102"/>
      <c r="S197" s="102"/>
      <c r="T197" s="102"/>
      <c r="U197" s="173"/>
      <c r="V197" s="173"/>
      <c r="W197" s="173"/>
      <c r="X197" s="180"/>
      <c r="Y197" s="185"/>
      <c r="Z197" s="185"/>
      <c r="AA197" s="185"/>
      <c r="AB197" s="185"/>
      <c r="AC197" s="185"/>
    </row>
    <row r="198" spans="1:29" ht="75" x14ac:dyDescent="0.3">
      <c r="A198" s="450"/>
      <c r="B198" s="347"/>
      <c r="C198" s="308"/>
      <c r="D198" s="346" t="s">
        <v>561</v>
      </c>
      <c r="E198" s="364">
        <v>1</v>
      </c>
      <c r="F198" s="364">
        <v>1</v>
      </c>
      <c r="G198" s="364">
        <v>1</v>
      </c>
      <c r="H198" s="364">
        <v>1</v>
      </c>
      <c r="I198" s="364">
        <v>1</v>
      </c>
      <c r="J198" s="364">
        <v>1</v>
      </c>
      <c r="K198" s="346" t="s">
        <v>562</v>
      </c>
      <c r="L198" s="308"/>
      <c r="M198" s="59">
        <v>1</v>
      </c>
      <c r="N198" s="160" t="s">
        <v>563</v>
      </c>
      <c r="O198" s="370" t="s">
        <v>564</v>
      </c>
      <c r="P198" s="73"/>
      <c r="Q198" s="191"/>
      <c r="R198" s="102"/>
      <c r="S198" s="102"/>
      <c r="T198" s="102"/>
      <c r="U198" s="173"/>
      <c r="V198" s="173"/>
      <c r="W198" s="173"/>
      <c r="X198" s="180"/>
      <c r="Y198" s="185"/>
      <c r="Z198" s="185"/>
      <c r="AA198" s="185"/>
      <c r="AB198" s="185"/>
      <c r="AC198" s="185"/>
    </row>
    <row r="199" spans="1:29" ht="75" x14ac:dyDescent="0.3">
      <c r="A199" s="450"/>
      <c r="B199" s="347"/>
      <c r="C199" s="308"/>
      <c r="D199" s="347"/>
      <c r="E199" s="365"/>
      <c r="F199" s="365"/>
      <c r="G199" s="365"/>
      <c r="H199" s="365"/>
      <c r="I199" s="365"/>
      <c r="J199" s="365"/>
      <c r="K199" s="347"/>
      <c r="L199" s="308"/>
      <c r="M199" s="59">
        <v>2</v>
      </c>
      <c r="N199" s="160" t="s">
        <v>565</v>
      </c>
      <c r="O199" s="371"/>
      <c r="P199" s="73"/>
      <c r="Q199" s="191"/>
      <c r="R199" s="102"/>
      <c r="S199" s="102"/>
      <c r="T199" s="102"/>
      <c r="U199" s="173"/>
      <c r="V199" s="173"/>
      <c r="W199" s="173"/>
      <c r="X199" s="180"/>
      <c r="Y199" s="185"/>
      <c r="Z199" s="185"/>
      <c r="AA199" s="185"/>
      <c r="AB199" s="185"/>
      <c r="AC199" s="185"/>
    </row>
    <row r="200" spans="1:29" ht="75" customHeight="1" x14ac:dyDescent="0.3">
      <c r="A200" s="450"/>
      <c r="B200" s="347"/>
      <c r="C200" s="307"/>
      <c r="D200" s="348"/>
      <c r="E200" s="366"/>
      <c r="F200" s="366"/>
      <c r="G200" s="366"/>
      <c r="H200" s="366"/>
      <c r="I200" s="366"/>
      <c r="J200" s="366"/>
      <c r="K200" s="348"/>
      <c r="L200" s="307"/>
      <c r="M200" s="59">
        <v>3</v>
      </c>
      <c r="N200" s="160" t="s">
        <v>566</v>
      </c>
      <c r="O200" s="372"/>
      <c r="P200" s="73"/>
      <c r="Q200" s="191"/>
      <c r="R200" s="102"/>
      <c r="S200" s="102"/>
      <c r="T200" s="102"/>
      <c r="U200" s="173"/>
      <c r="V200" s="173"/>
      <c r="W200" s="173"/>
      <c r="X200" s="180"/>
      <c r="Y200" s="185"/>
      <c r="Z200" s="185"/>
      <c r="AA200" s="185"/>
      <c r="AB200" s="185"/>
      <c r="AC200" s="185"/>
    </row>
    <row r="201" spans="1:29" ht="93.75" customHeight="1" x14ac:dyDescent="0.25">
      <c r="A201" s="450"/>
      <c r="B201" s="347"/>
      <c r="C201" s="233" t="s">
        <v>567</v>
      </c>
      <c r="D201" s="233" t="s">
        <v>732</v>
      </c>
      <c r="E201" s="361">
        <v>0</v>
      </c>
      <c r="F201" s="245">
        <v>0.96</v>
      </c>
      <c r="G201" s="233"/>
      <c r="H201" s="233"/>
      <c r="I201" s="361">
        <v>0.75</v>
      </c>
      <c r="J201" s="361">
        <v>0.96</v>
      </c>
      <c r="K201" s="233" t="s">
        <v>568</v>
      </c>
      <c r="L201" s="233" t="s">
        <v>569</v>
      </c>
      <c r="M201" s="63">
        <v>1</v>
      </c>
      <c r="N201" s="139" t="s">
        <v>570</v>
      </c>
      <c r="O201" s="111">
        <v>900000</v>
      </c>
      <c r="P201" s="270" t="s">
        <v>571</v>
      </c>
      <c r="Q201" s="270" t="s">
        <v>572</v>
      </c>
      <c r="R201" s="201"/>
      <c r="S201" s="201"/>
      <c r="T201" s="201"/>
      <c r="U201" s="201"/>
      <c r="V201" s="201"/>
      <c r="W201" s="201"/>
      <c r="X201" s="201"/>
      <c r="Y201" s="201"/>
      <c r="Z201" s="201"/>
      <c r="AA201" s="201"/>
      <c r="AB201" s="117"/>
      <c r="AC201" s="202"/>
    </row>
    <row r="202" spans="1:29" ht="37.5" x14ac:dyDescent="0.25">
      <c r="A202" s="450"/>
      <c r="B202" s="347"/>
      <c r="C202" s="243"/>
      <c r="D202" s="243"/>
      <c r="E202" s="362"/>
      <c r="F202" s="246"/>
      <c r="G202" s="243"/>
      <c r="H202" s="243"/>
      <c r="I202" s="362"/>
      <c r="J202" s="362"/>
      <c r="K202" s="243"/>
      <c r="L202" s="243"/>
      <c r="M202" s="52">
        <v>2</v>
      </c>
      <c r="N202" s="34" t="s">
        <v>573</v>
      </c>
      <c r="O202" s="114">
        <v>0</v>
      </c>
      <c r="P202" s="271"/>
      <c r="Q202" s="271"/>
      <c r="R202" s="120"/>
      <c r="S202" s="120"/>
      <c r="T202" s="120"/>
      <c r="U202" s="120"/>
      <c r="V202" s="120"/>
      <c r="W202" s="120"/>
      <c r="X202" s="120"/>
      <c r="Y202" s="120"/>
      <c r="Z202" s="120"/>
      <c r="AA202" s="120"/>
      <c r="AB202" s="136"/>
      <c r="AC202" s="203"/>
    </row>
    <row r="203" spans="1:29" ht="131.25" customHeight="1" x14ac:dyDescent="0.25">
      <c r="A203" s="450"/>
      <c r="B203" s="347"/>
      <c r="C203" s="244"/>
      <c r="D203" s="244"/>
      <c r="E203" s="363"/>
      <c r="F203" s="247"/>
      <c r="G203" s="244"/>
      <c r="H203" s="244"/>
      <c r="I203" s="363"/>
      <c r="J203" s="363"/>
      <c r="K203" s="244"/>
      <c r="L203" s="243"/>
      <c r="M203" s="52">
        <v>3</v>
      </c>
      <c r="N203" s="34" t="s">
        <v>574</v>
      </c>
      <c r="O203" s="114">
        <v>0</v>
      </c>
      <c r="P203" s="274"/>
      <c r="Q203" s="274"/>
      <c r="R203" s="120"/>
      <c r="S203" s="120"/>
      <c r="T203" s="120"/>
      <c r="U203" s="120"/>
      <c r="V203" s="120"/>
      <c r="W203" s="120"/>
      <c r="X203" s="120"/>
      <c r="Y203" s="120"/>
      <c r="Z203" s="120"/>
      <c r="AA203" s="120"/>
      <c r="AB203" s="136"/>
      <c r="AC203" s="203"/>
    </row>
    <row r="204" spans="1:29" ht="56.25" x14ac:dyDescent="0.25">
      <c r="A204" s="450"/>
      <c r="B204" s="347"/>
      <c r="C204" s="270" t="s">
        <v>575</v>
      </c>
      <c r="D204" s="270" t="s">
        <v>733</v>
      </c>
      <c r="E204" s="360">
        <v>1</v>
      </c>
      <c r="F204" s="360">
        <v>1</v>
      </c>
      <c r="G204" s="360">
        <v>1</v>
      </c>
      <c r="H204" s="360">
        <v>1</v>
      </c>
      <c r="I204" s="360">
        <v>1</v>
      </c>
      <c r="J204" s="360">
        <v>1</v>
      </c>
      <c r="K204" s="270" t="s">
        <v>576</v>
      </c>
      <c r="L204" s="243"/>
      <c r="M204" s="36">
        <v>1</v>
      </c>
      <c r="N204" s="34" t="s">
        <v>777</v>
      </c>
      <c r="O204" s="175">
        <v>0</v>
      </c>
      <c r="P204" s="270" t="s">
        <v>577</v>
      </c>
      <c r="Q204" s="270" t="s">
        <v>578</v>
      </c>
      <c r="R204" s="121"/>
      <c r="S204" s="121"/>
      <c r="T204" s="121"/>
      <c r="U204" s="121"/>
      <c r="V204" s="121"/>
      <c r="W204" s="121"/>
      <c r="X204" s="121"/>
      <c r="Y204" s="121"/>
      <c r="Z204" s="121"/>
      <c r="AA204" s="121"/>
      <c r="AB204" s="121"/>
      <c r="AC204" s="151"/>
    </row>
    <row r="205" spans="1:29" ht="37.5" x14ac:dyDescent="0.25">
      <c r="A205" s="450"/>
      <c r="B205" s="347"/>
      <c r="C205" s="274"/>
      <c r="D205" s="274"/>
      <c r="E205" s="303"/>
      <c r="F205" s="303"/>
      <c r="G205" s="303"/>
      <c r="H205" s="303"/>
      <c r="I205" s="303"/>
      <c r="J205" s="303"/>
      <c r="K205" s="274"/>
      <c r="L205" s="243"/>
      <c r="M205" s="36">
        <v>2</v>
      </c>
      <c r="N205" s="34" t="s">
        <v>776</v>
      </c>
      <c r="O205" s="175">
        <v>0</v>
      </c>
      <c r="P205" s="274"/>
      <c r="Q205" s="274"/>
      <c r="R205" s="121"/>
      <c r="S205" s="121"/>
      <c r="T205" s="121"/>
      <c r="U205" s="121"/>
      <c r="V205" s="121"/>
      <c r="W205" s="121"/>
      <c r="X205" s="121"/>
      <c r="Y205" s="121"/>
      <c r="Z205" s="121"/>
      <c r="AA205" s="121"/>
      <c r="AB205" s="121"/>
      <c r="AC205" s="151"/>
    </row>
    <row r="206" spans="1:29" ht="93.75" customHeight="1" x14ac:dyDescent="0.25">
      <c r="A206" s="450"/>
      <c r="B206" s="347"/>
      <c r="C206" s="233" t="s">
        <v>579</v>
      </c>
      <c r="D206" s="233" t="s">
        <v>732</v>
      </c>
      <c r="E206" s="245">
        <v>0</v>
      </c>
      <c r="F206" s="245">
        <v>1</v>
      </c>
      <c r="G206" s="245">
        <v>1</v>
      </c>
      <c r="H206" s="245">
        <v>1</v>
      </c>
      <c r="I206" s="245">
        <v>1</v>
      </c>
      <c r="J206" s="245">
        <v>1</v>
      </c>
      <c r="K206" s="233" t="s">
        <v>580</v>
      </c>
      <c r="L206" s="243"/>
      <c r="M206" s="126">
        <v>1</v>
      </c>
      <c r="N206" s="41" t="s">
        <v>581</v>
      </c>
      <c r="O206" s="204"/>
      <c r="P206" s="31" t="s">
        <v>582</v>
      </c>
      <c r="Q206" s="270" t="s">
        <v>583</v>
      </c>
      <c r="R206" s="136"/>
      <c r="S206" s="136"/>
      <c r="T206" s="136"/>
      <c r="U206" s="102"/>
      <c r="V206" s="102"/>
      <c r="W206" s="102"/>
      <c r="X206" s="102"/>
      <c r="Y206" s="102"/>
      <c r="Z206" s="102"/>
      <c r="AA206" s="102"/>
      <c r="AB206" s="102"/>
      <c r="AC206" s="103"/>
    </row>
    <row r="207" spans="1:29" ht="112.5" customHeight="1" x14ac:dyDescent="0.25">
      <c r="A207" s="450"/>
      <c r="B207" s="347"/>
      <c r="C207" s="243"/>
      <c r="D207" s="243"/>
      <c r="E207" s="246"/>
      <c r="F207" s="246"/>
      <c r="G207" s="246"/>
      <c r="H207" s="246"/>
      <c r="I207" s="246"/>
      <c r="J207" s="246"/>
      <c r="K207" s="243"/>
      <c r="L207" s="243"/>
      <c r="M207" s="32">
        <v>2</v>
      </c>
      <c r="N207" s="41" t="s">
        <v>584</v>
      </c>
      <c r="O207" s="204"/>
      <c r="P207" s="31" t="s">
        <v>585</v>
      </c>
      <c r="Q207" s="271"/>
      <c r="R207" s="136"/>
      <c r="S207" s="136"/>
      <c r="T207" s="136"/>
      <c r="U207" s="102"/>
      <c r="V207" s="102"/>
      <c r="W207" s="102"/>
      <c r="X207" s="102"/>
      <c r="Y207" s="102"/>
      <c r="Z207" s="102"/>
      <c r="AA207" s="102"/>
      <c r="AB207" s="102"/>
      <c r="AC207" s="103"/>
    </row>
    <row r="208" spans="1:29" ht="93.75" customHeight="1" x14ac:dyDescent="0.25">
      <c r="A208" s="450"/>
      <c r="B208" s="347"/>
      <c r="C208" s="244"/>
      <c r="D208" s="244"/>
      <c r="E208" s="247"/>
      <c r="F208" s="247"/>
      <c r="G208" s="247"/>
      <c r="H208" s="247"/>
      <c r="I208" s="247"/>
      <c r="J208" s="247"/>
      <c r="K208" s="244"/>
      <c r="L208" s="243"/>
      <c r="M208" s="32">
        <v>3</v>
      </c>
      <c r="N208" s="41" t="s">
        <v>586</v>
      </c>
      <c r="O208" s="204"/>
      <c r="P208" s="31" t="s">
        <v>587</v>
      </c>
      <c r="Q208" s="271"/>
      <c r="R208" s="136"/>
      <c r="S208" s="136"/>
      <c r="T208" s="136"/>
      <c r="U208" s="102"/>
      <c r="V208" s="102"/>
      <c r="W208" s="102"/>
      <c r="X208" s="102"/>
      <c r="Y208" s="102"/>
      <c r="Z208" s="102"/>
      <c r="AA208" s="102"/>
      <c r="AB208" s="102"/>
      <c r="AC208" s="103"/>
    </row>
    <row r="209" spans="1:29" ht="37.5" customHeight="1" x14ac:dyDescent="0.25">
      <c r="A209" s="450"/>
      <c r="B209" s="347"/>
      <c r="C209" s="233" t="s">
        <v>588</v>
      </c>
      <c r="D209" s="233" t="s">
        <v>734</v>
      </c>
      <c r="E209" s="233">
        <v>0</v>
      </c>
      <c r="F209" s="245">
        <v>0.75</v>
      </c>
      <c r="G209" s="233"/>
      <c r="H209" s="233"/>
      <c r="I209" s="233"/>
      <c r="J209" s="245">
        <v>0.75</v>
      </c>
      <c r="K209" s="233" t="s">
        <v>778</v>
      </c>
      <c r="L209" s="243"/>
      <c r="M209" s="52">
        <v>1</v>
      </c>
      <c r="N209" s="34" t="s">
        <v>589</v>
      </c>
      <c r="O209" s="114"/>
      <c r="P209" s="270" t="s">
        <v>590</v>
      </c>
      <c r="Q209" s="271"/>
      <c r="R209" s="136"/>
      <c r="S209" s="136"/>
      <c r="T209" s="136"/>
      <c r="U209" s="102"/>
      <c r="V209" s="102"/>
      <c r="W209" s="102"/>
      <c r="X209" s="102"/>
      <c r="Y209" s="102"/>
      <c r="Z209" s="102"/>
      <c r="AA209" s="102"/>
      <c r="AB209" s="102"/>
      <c r="AC209" s="103"/>
    </row>
    <row r="210" spans="1:29" ht="37.5" customHeight="1" x14ac:dyDescent="0.25">
      <c r="A210" s="450"/>
      <c r="B210" s="347"/>
      <c r="C210" s="244"/>
      <c r="D210" s="244"/>
      <c r="E210" s="244"/>
      <c r="F210" s="247"/>
      <c r="G210" s="244"/>
      <c r="H210" s="244"/>
      <c r="I210" s="244"/>
      <c r="J210" s="247"/>
      <c r="K210" s="244"/>
      <c r="L210" s="244"/>
      <c r="M210" s="52">
        <v>2</v>
      </c>
      <c r="N210" s="34" t="s">
        <v>591</v>
      </c>
      <c r="O210" s="114"/>
      <c r="P210" s="274"/>
      <c r="Q210" s="274"/>
      <c r="R210" s="120"/>
      <c r="S210" s="120"/>
      <c r="T210" s="120"/>
      <c r="U210" s="120"/>
      <c r="V210" s="120"/>
      <c r="W210" s="120"/>
      <c r="X210" s="120"/>
      <c r="Y210" s="120"/>
      <c r="Z210" s="120"/>
      <c r="AA210" s="102"/>
      <c r="AB210" s="102"/>
      <c r="AC210" s="103"/>
    </row>
    <row r="211" spans="1:29" ht="37.5" customHeight="1" x14ac:dyDescent="0.25">
      <c r="A211" s="450"/>
      <c r="B211" s="347"/>
      <c r="C211" s="270" t="s">
        <v>592</v>
      </c>
      <c r="D211" s="270" t="s">
        <v>593</v>
      </c>
      <c r="E211" s="270" t="s">
        <v>41</v>
      </c>
      <c r="F211" s="358">
        <v>1</v>
      </c>
      <c r="G211" s="358" t="s">
        <v>594</v>
      </c>
      <c r="H211" s="358">
        <v>0.5</v>
      </c>
      <c r="I211" s="358"/>
      <c r="J211" s="358">
        <v>0.5</v>
      </c>
      <c r="K211" s="270" t="s">
        <v>595</v>
      </c>
      <c r="L211" s="233" t="s">
        <v>596</v>
      </c>
      <c r="M211" s="52">
        <v>1</v>
      </c>
      <c r="N211" s="34" t="s">
        <v>597</v>
      </c>
      <c r="O211" s="114">
        <f>13200000/4</f>
        <v>3300000</v>
      </c>
      <c r="P211" s="352" t="s">
        <v>753</v>
      </c>
      <c r="Q211" s="349" t="s">
        <v>598</v>
      </c>
      <c r="R211" s="52"/>
      <c r="S211" s="36"/>
      <c r="T211" s="61"/>
      <c r="U211" s="36"/>
      <c r="V211" s="36"/>
      <c r="W211" s="36"/>
      <c r="X211" s="36"/>
      <c r="Y211" s="36"/>
      <c r="Z211" s="36"/>
      <c r="AA211" s="115"/>
      <c r="AB211" s="61"/>
      <c r="AC211" s="149"/>
    </row>
    <row r="212" spans="1:29" ht="75" customHeight="1" x14ac:dyDescent="0.25">
      <c r="A212" s="450"/>
      <c r="B212" s="347"/>
      <c r="C212" s="271"/>
      <c r="D212" s="274"/>
      <c r="E212" s="274"/>
      <c r="F212" s="359"/>
      <c r="G212" s="359"/>
      <c r="H212" s="359"/>
      <c r="I212" s="359"/>
      <c r="J212" s="359"/>
      <c r="K212" s="274"/>
      <c r="L212" s="243"/>
      <c r="M212" s="32">
        <v>2</v>
      </c>
      <c r="N212" s="34" t="s">
        <v>599</v>
      </c>
      <c r="O212" s="114">
        <v>0</v>
      </c>
      <c r="P212" s="353"/>
      <c r="Q212" s="350"/>
      <c r="R212" s="52"/>
      <c r="S212" s="36"/>
      <c r="T212" s="61"/>
      <c r="U212" s="36"/>
      <c r="V212" s="36"/>
      <c r="W212" s="36"/>
      <c r="X212" s="36"/>
      <c r="Y212" s="36"/>
      <c r="Z212" s="36"/>
      <c r="AA212" s="115"/>
      <c r="AB212" s="115"/>
      <c r="AC212" s="144"/>
    </row>
    <row r="213" spans="1:29" ht="56.25" customHeight="1" x14ac:dyDescent="0.25">
      <c r="A213" s="450"/>
      <c r="B213" s="347"/>
      <c r="C213" s="274"/>
      <c r="D213" s="36" t="s">
        <v>691</v>
      </c>
      <c r="E213" s="36" t="s">
        <v>41</v>
      </c>
      <c r="F213" s="40">
        <v>1</v>
      </c>
      <c r="G213" s="40"/>
      <c r="H213" s="40"/>
      <c r="I213" s="40"/>
      <c r="J213" s="40">
        <v>1</v>
      </c>
      <c r="K213" s="40" t="s">
        <v>600</v>
      </c>
      <c r="L213" s="243"/>
      <c r="M213" s="52">
        <v>3</v>
      </c>
      <c r="N213" s="34" t="s">
        <v>601</v>
      </c>
      <c r="O213" s="114">
        <v>0</v>
      </c>
      <c r="P213" s="354"/>
      <c r="Q213" s="351"/>
      <c r="R213" s="36"/>
      <c r="S213" s="36"/>
      <c r="T213" s="36"/>
      <c r="U213" s="36"/>
      <c r="V213" s="36"/>
      <c r="W213" s="36"/>
      <c r="X213" s="36"/>
      <c r="Y213" s="36"/>
      <c r="Z213" s="36"/>
      <c r="AA213" s="115"/>
      <c r="AB213" s="115"/>
      <c r="AC213" s="144"/>
    </row>
    <row r="214" spans="1:29" ht="56.25" x14ac:dyDescent="0.25">
      <c r="A214" s="450"/>
      <c r="B214" s="347"/>
      <c r="C214" s="355" t="s">
        <v>602</v>
      </c>
      <c r="D214" s="51" t="s">
        <v>603</v>
      </c>
      <c r="E214" s="36">
        <v>80</v>
      </c>
      <c r="F214" s="40">
        <v>0.85</v>
      </c>
      <c r="G214" s="40">
        <v>0.85</v>
      </c>
      <c r="H214" s="40">
        <v>0.85</v>
      </c>
      <c r="I214" s="40">
        <v>0.85</v>
      </c>
      <c r="J214" s="40">
        <v>0.85</v>
      </c>
      <c r="K214" s="36" t="s">
        <v>604</v>
      </c>
      <c r="L214" s="243"/>
      <c r="M214" s="52">
        <v>1</v>
      </c>
      <c r="N214" s="34" t="s">
        <v>605</v>
      </c>
      <c r="O214" s="114">
        <v>3300000</v>
      </c>
      <c r="P214" s="51" t="s">
        <v>606</v>
      </c>
      <c r="Q214" s="68" t="s">
        <v>598</v>
      </c>
      <c r="R214" s="115"/>
      <c r="S214" s="115"/>
      <c r="T214" s="115"/>
      <c r="U214" s="115"/>
      <c r="V214" s="115"/>
      <c r="W214" s="115"/>
      <c r="X214" s="115"/>
      <c r="Y214" s="115"/>
      <c r="Z214" s="115"/>
      <c r="AA214" s="115"/>
      <c r="AB214" s="115"/>
      <c r="AC214" s="144"/>
    </row>
    <row r="215" spans="1:29" ht="75" customHeight="1" x14ac:dyDescent="0.25">
      <c r="A215" s="450"/>
      <c r="B215" s="347"/>
      <c r="C215" s="356"/>
      <c r="D215" s="233" t="s">
        <v>680</v>
      </c>
      <c r="E215" s="270">
        <v>56</v>
      </c>
      <c r="F215" s="270">
        <v>64</v>
      </c>
      <c r="G215" s="270">
        <v>16</v>
      </c>
      <c r="H215" s="270">
        <v>16</v>
      </c>
      <c r="I215" s="270">
        <v>16</v>
      </c>
      <c r="J215" s="270">
        <v>16</v>
      </c>
      <c r="K215" s="36" t="s">
        <v>607</v>
      </c>
      <c r="L215" s="243"/>
      <c r="M215" s="52">
        <v>1</v>
      </c>
      <c r="N215" s="34" t="s">
        <v>608</v>
      </c>
      <c r="O215" s="114">
        <v>0</v>
      </c>
      <c r="P215" s="36" t="s">
        <v>610</v>
      </c>
      <c r="Q215" s="68" t="s">
        <v>609</v>
      </c>
      <c r="R215" s="52"/>
      <c r="S215" s="36"/>
      <c r="T215" s="115"/>
      <c r="U215" s="36"/>
      <c r="V215" s="36"/>
      <c r="W215" s="36"/>
      <c r="X215" s="36"/>
      <c r="Y215" s="36"/>
      <c r="Z215" s="36"/>
      <c r="AA215" s="36"/>
      <c r="AB215" s="36"/>
      <c r="AC215" s="144"/>
    </row>
    <row r="216" spans="1:29" ht="56.25" customHeight="1" x14ac:dyDescent="0.25">
      <c r="A216" s="450"/>
      <c r="B216" s="347"/>
      <c r="C216" s="356"/>
      <c r="D216" s="243"/>
      <c r="E216" s="271"/>
      <c r="F216" s="271"/>
      <c r="G216" s="271"/>
      <c r="H216" s="271"/>
      <c r="I216" s="271"/>
      <c r="J216" s="271"/>
      <c r="K216" s="36" t="s">
        <v>611</v>
      </c>
      <c r="L216" s="243"/>
      <c r="M216" s="52">
        <v>2</v>
      </c>
      <c r="N216" s="34" t="s">
        <v>612</v>
      </c>
      <c r="O216" s="114">
        <v>0</v>
      </c>
      <c r="P216" s="36" t="s">
        <v>613</v>
      </c>
      <c r="Q216" s="68" t="s">
        <v>598</v>
      </c>
      <c r="R216" s="52"/>
      <c r="S216" s="36"/>
      <c r="T216" s="36"/>
      <c r="U216" s="36"/>
      <c r="V216" s="36"/>
      <c r="W216" s="36"/>
      <c r="X216" s="36"/>
      <c r="Y216" s="36"/>
      <c r="Z216" s="36"/>
      <c r="AA216" s="36"/>
      <c r="AB216" s="36"/>
      <c r="AC216" s="144"/>
    </row>
    <row r="217" spans="1:29" ht="56.25" customHeight="1" x14ac:dyDescent="0.25">
      <c r="A217" s="450"/>
      <c r="B217" s="347"/>
      <c r="C217" s="357"/>
      <c r="D217" s="244"/>
      <c r="E217" s="274"/>
      <c r="F217" s="274"/>
      <c r="G217" s="274"/>
      <c r="H217" s="274"/>
      <c r="I217" s="274"/>
      <c r="J217" s="274"/>
      <c r="K217" s="36" t="s">
        <v>611</v>
      </c>
      <c r="L217" s="243"/>
      <c r="M217" s="52">
        <v>3</v>
      </c>
      <c r="N217" s="34" t="s">
        <v>614</v>
      </c>
      <c r="O217" s="114">
        <v>0</v>
      </c>
      <c r="P217" s="36" t="s">
        <v>615</v>
      </c>
      <c r="Q217" s="68" t="s">
        <v>598</v>
      </c>
      <c r="R217" s="115"/>
      <c r="S217" s="115"/>
      <c r="T217" s="115"/>
      <c r="U217" s="115"/>
      <c r="V217" s="115"/>
      <c r="W217" s="115"/>
      <c r="X217" s="115"/>
      <c r="Y217" s="115"/>
      <c r="Z217" s="115"/>
      <c r="AA217" s="115"/>
      <c r="AB217" s="115"/>
      <c r="AC217" s="144"/>
    </row>
    <row r="218" spans="1:29" ht="58.5" customHeight="1" x14ac:dyDescent="0.25">
      <c r="A218" s="450"/>
      <c r="B218" s="347"/>
      <c r="C218" s="346" t="s">
        <v>616</v>
      </c>
      <c r="D218" s="32" t="s">
        <v>617</v>
      </c>
      <c r="E218" s="205">
        <v>15500</v>
      </c>
      <c r="F218" s="206">
        <v>19500</v>
      </c>
      <c r="G218" s="206">
        <v>16500</v>
      </c>
      <c r="H218" s="206">
        <v>17500</v>
      </c>
      <c r="I218" s="206">
        <v>18500</v>
      </c>
      <c r="J218" s="206">
        <v>19500</v>
      </c>
      <c r="K218" s="51" t="s">
        <v>618</v>
      </c>
      <c r="L218" s="243"/>
      <c r="M218" s="61">
        <v>1</v>
      </c>
      <c r="N218" s="50" t="s">
        <v>619</v>
      </c>
      <c r="O218" s="114">
        <v>3300000</v>
      </c>
      <c r="P218" s="36" t="s">
        <v>613</v>
      </c>
      <c r="Q218" s="68" t="s">
        <v>598</v>
      </c>
      <c r="R218" s="115"/>
      <c r="S218" s="115"/>
      <c r="T218" s="115"/>
      <c r="U218" s="115"/>
      <c r="V218" s="115"/>
      <c r="W218" s="115"/>
      <c r="X218" s="115"/>
      <c r="Y218" s="115"/>
      <c r="Z218" s="115"/>
      <c r="AA218" s="115"/>
      <c r="AB218" s="115"/>
      <c r="AC218" s="144"/>
    </row>
    <row r="219" spans="1:29" ht="63" customHeight="1" x14ac:dyDescent="0.25">
      <c r="A219" s="450"/>
      <c r="B219" s="347"/>
      <c r="C219" s="347"/>
      <c r="D219" s="32" t="s">
        <v>620</v>
      </c>
      <c r="E219" s="205">
        <v>8600</v>
      </c>
      <c r="F219" s="206">
        <v>9400</v>
      </c>
      <c r="G219" s="206">
        <v>8800</v>
      </c>
      <c r="H219" s="206">
        <v>9000</v>
      </c>
      <c r="I219" s="206">
        <v>9200</v>
      </c>
      <c r="J219" s="206">
        <v>9400</v>
      </c>
      <c r="K219" s="51" t="s">
        <v>621</v>
      </c>
      <c r="L219" s="243"/>
      <c r="M219" s="61">
        <v>2</v>
      </c>
      <c r="N219" s="50" t="s">
        <v>622</v>
      </c>
      <c r="O219" s="114">
        <v>0</v>
      </c>
      <c r="P219" s="36" t="s">
        <v>623</v>
      </c>
      <c r="Q219" s="68" t="s">
        <v>598</v>
      </c>
      <c r="R219" s="115"/>
      <c r="S219" s="115"/>
      <c r="T219" s="115"/>
      <c r="U219" s="115"/>
      <c r="V219" s="115"/>
      <c r="W219" s="115"/>
      <c r="X219" s="115"/>
      <c r="Y219" s="115"/>
      <c r="Z219" s="115"/>
      <c r="AA219" s="115"/>
      <c r="AB219" s="115"/>
      <c r="AC219" s="144"/>
    </row>
    <row r="220" spans="1:29" ht="58.5" customHeight="1" x14ac:dyDescent="0.25">
      <c r="A220" s="450"/>
      <c r="B220" s="347"/>
      <c r="C220" s="348"/>
      <c r="D220" s="32" t="s">
        <v>624</v>
      </c>
      <c r="E220" s="207">
        <v>150</v>
      </c>
      <c r="F220" s="208">
        <v>700</v>
      </c>
      <c r="G220" s="208">
        <v>550</v>
      </c>
      <c r="H220" s="208">
        <v>600</v>
      </c>
      <c r="I220" s="208">
        <v>650</v>
      </c>
      <c r="J220" s="208">
        <v>700</v>
      </c>
      <c r="K220" s="51" t="s">
        <v>625</v>
      </c>
      <c r="L220" s="243"/>
      <c r="M220" s="61">
        <v>3</v>
      </c>
      <c r="N220" s="50" t="s">
        <v>626</v>
      </c>
      <c r="O220" s="114">
        <v>0</v>
      </c>
      <c r="P220" s="36" t="s">
        <v>627</v>
      </c>
      <c r="Q220" s="68" t="s">
        <v>598</v>
      </c>
      <c r="R220" s="115"/>
      <c r="S220" s="115"/>
      <c r="T220" s="115"/>
      <c r="U220" s="115"/>
      <c r="V220" s="115"/>
      <c r="W220" s="115"/>
      <c r="X220" s="115"/>
      <c r="Y220" s="115"/>
      <c r="Z220" s="115"/>
      <c r="AA220" s="115"/>
      <c r="AB220" s="115"/>
      <c r="AC220" s="144"/>
    </row>
    <row r="221" spans="1:29" ht="56.25" customHeight="1" x14ac:dyDescent="0.25">
      <c r="A221" s="450"/>
      <c r="B221" s="347"/>
      <c r="C221" s="346" t="s">
        <v>628</v>
      </c>
      <c r="D221" s="233" t="s">
        <v>629</v>
      </c>
      <c r="E221" s="346" t="s">
        <v>41</v>
      </c>
      <c r="F221" s="245">
        <v>1</v>
      </c>
      <c r="G221" s="245" t="s">
        <v>594</v>
      </c>
      <c r="H221" s="245">
        <v>0.5</v>
      </c>
      <c r="I221" s="245"/>
      <c r="J221" s="245">
        <v>0.5</v>
      </c>
      <c r="K221" s="245" t="s">
        <v>595</v>
      </c>
      <c r="L221" s="243"/>
      <c r="M221" s="61">
        <v>1</v>
      </c>
      <c r="N221" s="50" t="s">
        <v>630</v>
      </c>
      <c r="O221" s="114">
        <f>5000000+3300000</f>
        <v>8300000</v>
      </c>
      <c r="P221" s="36" t="s">
        <v>632</v>
      </c>
      <c r="Q221" s="95" t="s">
        <v>631</v>
      </c>
      <c r="R221" s="61"/>
      <c r="S221" s="61"/>
      <c r="T221" s="61"/>
      <c r="U221" s="61"/>
      <c r="V221" s="61"/>
      <c r="W221" s="61"/>
      <c r="X221" s="61"/>
      <c r="Y221" s="61"/>
      <c r="Z221" s="61"/>
      <c r="AA221" s="61"/>
      <c r="AB221" s="61"/>
      <c r="AC221" s="144"/>
    </row>
    <row r="222" spans="1:29" ht="59.25" customHeight="1" x14ac:dyDescent="0.25">
      <c r="A222" s="450"/>
      <c r="B222" s="347"/>
      <c r="C222" s="348"/>
      <c r="D222" s="244"/>
      <c r="E222" s="348"/>
      <c r="F222" s="247"/>
      <c r="G222" s="247"/>
      <c r="H222" s="247"/>
      <c r="I222" s="247"/>
      <c r="J222" s="247"/>
      <c r="K222" s="247"/>
      <c r="L222" s="244"/>
      <c r="M222" s="209">
        <v>2</v>
      </c>
      <c r="N222" s="50" t="s">
        <v>633</v>
      </c>
      <c r="O222" s="114">
        <v>0</v>
      </c>
      <c r="P222" s="36" t="s">
        <v>632</v>
      </c>
      <c r="Q222" s="95" t="s">
        <v>631</v>
      </c>
      <c r="R222" s="209"/>
      <c r="S222" s="209"/>
      <c r="T222" s="209"/>
      <c r="U222" s="209"/>
      <c r="V222" s="209"/>
      <c r="W222" s="209"/>
      <c r="X222" s="209"/>
      <c r="Y222" s="209"/>
      <c r="Z222" s="209"/>
      <c r="AA222" s="209"/>
      <c r="AB222" s="209"/>
      <c r="AC222" s="144"/>
    </row>
    <row r="223" spans="1:29" ht="51.75" customHeight="1" x14ac:dyDescent="0.25">
      <c r="A223" s="450"/>
      <c r="B223" s="347"/>
      <c r="C223" s="270" t="s">
        <v>634</v>
      </c>
      <c r="D223" s="270" t="s">
        <v>690</v>
      </c>
      <c r="E223" s="245">
        <v>1</v>
      </c>
      <c r="F223" s="248">
        <v>1</v>
      </c>
      <c r="G223" s="324">
        <v>1</v>
      </c>
      <c r="H223" s="324">
        <v>1</v>
      </c>
      <c r="I223" s="324">
        <v>1</v>
      </c>
      <c r="J223" s="324">
        <v>1</v>
      </c>
      <c r="K223" s="233" t="s">
        <v>635</v>
      </c>
      <c r="L223" s="233" t="s">
        <v>636</v>
      </c>
      <c r="M223" s="52">
        <v>1</v>
      </c>
      <c r="N223" s="68" t="s">
        <v>637</v>
      </c>
      <c r="O223" s="210">
        <v>0</v>
      </c>
      <c r="P223" s="270" t="s">
        <v>214</v>
      </c>
      <c r="Q223" s="34" t="s">
        <v>42</v>
      </c>
      <c r="R223" s="115"/>
      <c r="S223" s="115"/>
      <c r="T223" s="115"/>
      <c r="U223" s="115"/>
      <c r="V223" s="115"/>
      <c r="W223" s="115"/>
      <c r="X223" s="115"/>
      <c r="Y223" s="115"/>
      <c r="Z223" s="115"/>
      <c r="AA223" s="115"/>
      <c r="AB223" s="143"/>
      <c r="AC223" s="144"/>
    </row>
    <row r="224" spans="1:29" ht="59.25" customHeight="1" x14ac:dyDescent="0.25">
      <c r="A224" s="450"/>
      <c r="B224" s="347"/>
      <c r="C224" s="271"/>
      <c r="D224" s="271"/>
      <c r="E224" s="246"/>
      <c r="F224" s="249"/>
      <c r="G224" s="325"/>
      <c r="H224" s="325"/>
      <c r="I224" s="325"/>
      <c r="J224" s="325"/>
      <c r="K224" s="243"/>
      <c r="L224" s="243"/>
      <c r="M224" s="52">
        <v>2</v>
      </c>
      <c r="N224" s="68" t="s">
        <v>638</v>
      </c>
      <c r="O224" s="210">
        <v>0</v>
      </c>
      <c r="P224" s="271"/>
      <c r="Q224" s="34" t="s">
        <v>42</v>
      </c>
      <c r="R224" s="115"/>
      <c r="S224" s="115"/>
      <c r="T224" s="115"/>
      <c r="U224" s="115"/>
      <c r="V224" s="115"/>
      <c r="W224" s="115"/>
      <c r="X224" s="115"/>
      <c r="Y224" s="115"/>
      <c r="Z224" s="115"/>
      <c r="AA224" s="115"/>
      <c r="AB224" s="143"/>
      <c r="AC224" s="144"/>
    </row>
    <row r="225" spans="1:29" ht="93.75" customHeight="1" x14ac:dyDescent="0.25">
      <c r="A225" s="450"/>
      <c r="B225" s="347"/>
      <c r="C225" s="271"/>
      <c r="D225" s="271"/>
      <c r="E225" s="246"/>
      <c r="F225" s="249"/>
      <c r="G225" s="325"/>
      <c r="H225" s="325"/>
      <c r="I225" s="325"/>
      <c r="J225" s="325"/>
      <c r="K225" s="243"/>
      <c r="L225" s="243"/>
      <c r="M225" s="52">
        <v>3</v>
      </c>
      <c r="N225" s="68" t="s">
        <v>639</v>
      </c>
      <c r="O225" s="210">
        <v>0</v>
      </c>
      <c r="P225" s="271"/>
      <c r="Q225" s="34" t="s">
        <v>640</v>
      </c>
      <c r="R225" s="115"/>
      <c r="S225" s="115"/>
      <c r="T225" s="115"/>
      <c r="U225" s="115"/>
      <c r="V225" s="115"/>
      <c r="W225" s="115"/>
      <c r="X225" s="115"/>
      <c r="Y225" s="115"/>
      <c r="Z225" s="115"/>
      <c r="AA225" s="115"/>
      <c r="AB225" s="115"/>
      <c r="AC225" s="144"/>
    </row>
    <row r="226" spans="1:29" ht="57.75" customHeight="1" x14ac:dyDescent="0.25">
      <c r="A226" s="450"/>
      <c r="B226" s="347"/>
      <c r="C226" s="274"/>
      <c r="D226" s="274"/>
      <c r="E226" s="247"/>
      <c r="F226" s="250"/>
      <c r="G226" s="326"/>
      <c r="H226" s="326"/>
      <c r="I226" s="326"/>
      <c r="J226" s="326"/>
      <c r="K226" s="244"/>
      <c r="L226" s="243"/>
      <c r="M226" s="52">
        <v>4</v>
      </c>
      <c r="N226" s="68" t="s">
        <v>641</v>
      </c>
      <c r="O226" s="210">
        <v>0</v>
      </c>
      <c r="P226" s="274"/>
      <c r="Q226" s="34" t="s">
        <v>42</v>
      </c>
      <c r="R226" s="115"/>
      <c r="S226" s="115"/>
      <c r="T226" s="115"/>
      <c r="U226" s="115"/>
      <c r="V226" s="115"/>
      <c r="W226" s="115"/>
      <c r="X226" s="115"/>
      <c r="Y226" s="115"/>
      <c r="Z226" s="115"/>
      <c r="AA226" s="115"/>
      <c r="AB226" s="115"/>
      <c r="AC226" s="144"/>
    </row>
    <row r="227" spans="1:29" ht="75" customHeight="1" x14ac:dyDescent="0.25">
      <c r="A227" s="450"/>
      <c r="B227" s="347"/>
      <c r="C227" s="270" t="s">
        <v>642</v>
      </c>
      <c r="D227" s="270" t="s">
        <v>643</v>
      </c>
      <c r="E227" s="248">
        <v>0.89</v>
      </c>
      <c r="F227" s="248">
        <v>1</v>
      </c>
      <c r="G227" s="324">
        <v>0.95</v>
      </c>
      <c r="H227" s="324">
        <v>0.96</v>
      </c>
      <c r="I227" s="324">
        <v>0.98</v>
      </c>
      <c r="J227" s="324">
        <v>1</v>
      </c>
      <c r="K227" s="233" t="s">
        <v>644</v>
      </c>
      <c r="L227" s="243"/>
      <c r="M227" s="52">
        <v>1</v>
      </c>
      <c r="N227" s="68" t="s">
        <v>645</v>
      </c>
      <c r="O227" s="210">
        <v>0</v>
      </c>
      <c r="P227" s="270" t="s">
        <v>214</v>
      </c>
      <c r="Q227" s="270" t="s">
        <v>646</v>
      </c>
      <c r="R227" s="115"/>
      <c r="S227" s="115"/>
      <c r="T227" s="115"/>
      <c r="U227" s="115"/>
      <c r="V227" s="115"/>
      <c r="W227" s="115"/>
      <c r="X227" s="115"/>
      <c r="Y227" s="115"/>
      <c r="Z227" s="115"/>
      <c r="AA227" s="115"/>
      <c r="AB227" s="143"/>
      <c r="AC227" s="144"/>
    </row>
    <row r="228" spans="1:29" ht="55.5" customHeight="1" x14ac:dyDescent="0.25">
      <c r="A228" s="450"/>
      <c r="B228" s="347"/>
      <c r="C228" s="271"/>
      <c r="D228" s="271"/>
      <c r="E228" s="249"/>
      <c r="F228" s="249"/>
      <c r="G228" s="325"/>
      <c r="H228" s="325"/>
      <c r="I228" s="325"/>
      <c r="J228" s="325"/>
      <c r="K228" s="243"/>
      <c r="L228" s="243"/>
      <c r="M228" s="52">
        <v>2</v>
      </c>
      <c r="N228" s="68" t="s">
        <v>647</v>
      </c>
      <c r="O228" s="210">
        <v>0</v>
      </c>
      <c r="P228" s="271"/>
      <c r="Q228" s="271"/>
      <c r="R228" s="115"/>
      <c r="S228" s="115"/>
      <c r="T228" s="115"/>
      <c r="U228" s="115"/>
      <c r="V228" s="115"/>
      <c r="W228" s="115"/>
      <c r="X228" s="115"/>
      <c r="Y228" s="115"/>
      <c r="Z228" s="115"/>
      <c r="AA228" s="115"/>
      <c r="AB228" s="143"/>
      <c r="AC228" s="144"/>
    </row>
    <row r="229" spans="1:29" ht="57" customHeight="1" x14ac:dyDescent="0.25">
      <c r="A229" s="450"/>
      <c r="B229" s="347"/>
      <c r="C229" s="271"/>
      <c r="D229" s="271"/>
      <c r="E229" s="249"/>
      <c r="F229" s="249"/>
      <c r="G229" s="325"/>
      <c r="H229" s="325"/>
      <c r="I229" s="325"/>
      <c r="J229" s="325"/>
      <c r="K229" s="243"/>
      <c r="L229" s="243"/>
      <c r="M229" s="52">
        <v>3</v>
      </c>
      <c r="N229" s="68" t="s">
        <v>648</v>
      </c>
      <c r="O229" s="210">
        <v>0</v>
      </c>
      <c r="P229" s="274"/>
      <c r="Q229" s="271"/>
      <c r="R229" s="115"/>
      <c r="S229" s="115"/>
      <c r="T229" s="115"/>
      <c r="U229" s="115"/>
      <c r="V229" s="115"/>
      <c r="W229" s="115"/>
      <c r="X229" s="115"/>
      <c r="Y229" s="115"/>
      <c r="Z229" s="115"/>
      <c r="AA229" s="115"/>
      <c r="AB229" s="143"/>
      <c r="AC229" s="144"/>
    </row>
    <row r="230" spans="1:29" ht="75.75" customHeight="1" x14ac:dyDescent="0.25">
      <c r="A230" s="450"/>
      <c r="B230" s="347"/>
      <c r="C230" s="271"/>
      <c r="D230" s="271"/>
      <c r="E230" s="249"/>
      <c r="F230" s="249"/>
      <c r="G230" s="325"/>
      <c r="H230" s="325"/>
      <c r="I230" s="325"/>
      <c r="J230" s="325"/>
      <c r="K230" s="243"/>
      <c r="L230" s="243"/>
      <c r="M230" s="52">
        <v>4</v>
      </c>
      <c r="N230" s="68" t="s">
        <v>649</v>
      </c>
      <c r="O230" s="210">
        <v>0</v>
      </c>
      <c r="P230" s="36" t="s">
        <v>650</v>
      </c>
      <c r="Q230" s="271"/>
      <c r="R230" s="115"/>
      <c r="S230" s="115"/>
      <c r="T230" s="115"/>
      <c r="U230" s="115"/>
      <c r="V230" s="115"/>
      <c r="W230" s="115"/>
      <c r="X230" s="115"/>
      <c r="Y230" s="115"/>
      <c r="Z230" s="115"/>
      <c r="AA230" s="115"/>
      <c r="AB230" s="143"/>
      <c r="AC230" s="144"/>
    </row>
    <row r="231" spans="1:29" ht="81" customHeight="1" x14ac:dyDescent="0.25">
      <c r="A231" s="450"/>
      <c r="B231" s="347"/>
      <c r="C231" s="274"/>
      <c r="D231" s="274"/>
      <c r="E231" s="250"/>
      <c r="F231" s="250"/>
      <c r="G231" s="326"/>
      <c r="H231" s="326"/>
      <c r="I231" s="326"/>
      <c r="J231" s="326"/>
      <c r="K231" s="244"/>
      <c r="L231" s="243"/>
      <c r="M231" s="52">
        <v>5</v>
      </c>
      <c r="N231" s="68" t="s">
        <v>651</v>
      </c>
      <c r="O231" s="210">
        <v>0</v>
      </c>
      <c r="P231" s="36" t="s">
        <v>652</v>
      </c>
      <c r="Q231" s="274"/>
      <c r="R231" s="115"/>
      <c r="S231" s="115"/>
      <c r="T231" s="115"/>
      <c r="U231" s="115"/>
      <c r="V231" s="115"/>
      <c r="W231" s="115"/>
      <c r="X231" s="115"/>
      <c r="Y231" s="115"/>
      <c r="Z231" s="115"/>
      <c r="AA231" s="115"/>
      <c r="AB231" s="115"/>
      <c r="AC231" s="144"/>
    </row>
    <row r="232" spans="1:29" ht="150" customHeight="1" x14ac:dyDescent="0.25">
      <c r="A232" s="450"/>
      <c r="B232" s="347"/>
      <c r="C232" s="198" t="s">
        <v>653</v>
      </c>
      <c r="D232" s="198" t="s">
        <v>654</v>
      </c>
      <c r="E232" s="211">
        <v>1</v>
      </c>
      <c r="F232" s="212">
        <v>1</v>
      </c>
      <c r="G232" s="213">
        <v>1</v>
      </c>
      <c r="H232" s="213">
        <v>1</v>
      </c>
      <c r="I232" s="213">
        <v>1</v>
      </c>
      <c r="J232" s="213">
        <v>1</v>
      </c>
      <c r="K232" s="198" t="s">
        <v>655</v>
      </c>
      <c r="L232" s="244"/>
      <c r="M232" s="123">
        <v>1</v>
      </c>
      <c r="N232" s="127" t="s">
        <v>656</v>
      </c>
      <c r="O232" s="214">
        <v>0</v>
      </c>
      <c r="P232" s="198" t="s">
        <v>658</v>
      </c>
      <c r="Q232" s="198" t="s">
        <v>657</v>
      </c>
      <c r="R232" s="129"/>
      <c r="S232" s="129"/>
      <c r="T232" s="129"/>
      <c r="U232" s="129"/>
      <c r="V232" s="129"/>
      <c r="W232" s="129"/>
      <c r="X232" s="129"/>
      <c r="Y232" s="129"/>
      <c r="Z232" s="129"/>
      <c r="AA232" s="129"/>
      <c r="AB232" s="129"/>
      <c r="AC232" s="150"/>
    </row>
    <row r="233" spans="1:29" ht="76.5" customHeight="1" thickBot="1" x14ac:dyDescent="0.3">
      <c r="A233" s="451"/>
      <c r="B233" s="440"/>
      <c r="C233" s="215" t="s">
        <v>56</v>
      </c>
      <c r="D233" s="215" t="s">
        <v>57</v>
      </c>
      <c r="E233" s="215">
        <v>0</v>
      </c>
      <c r="F233" s="215">
        <v>1</v>
      </c>
      <c r="G233" s="215">
        <v>0.25</v>
      </c>
      <c r="H233" s="215">
        <v>0.25</v>
      </c>
      <c r="I233" s="215">
        <v>0.25</v>
      </c>
      <c r="J233" s="215">
        <v>0.25</v>
      </c>
      <c r="K233" s="215" t="s">
        <v>58</v>
      </c>
      <c r="L233" s="216" t="s">
        <v>59</v>
      </c>
      <c r="M233" s="105">
        <v>1</v>
      </c>
      <c r="N233" s="76" t="s">
        <v>64</v>
      </c>
      <c r="O233" s="217"/>
      <c r="P233" s="216" t="s">
        <v>61</v>
      </c>
      <c r="Q233" s="216" t="s">
        <v>62</v>
      </c>
      <c r="R233" s="218"/>
      <c r="S233" s="218"/>
      <c r="T233" s="218"/>
      <c r="U233" s="218"/>
      <c r="V233" s="218"/>
      <c r="W233" s="218"/>
      <c r="X233" s="218"/>
      <c r="Y233" s="218"/>
      <c r="Z233" s="218"/>
      <c r="AA233" s="218"/>
      <c r="AB233" s="218"/>
      <c r="AC233" s="219"/>
    </row>
  </sheetData>
  <mergeCells count="655">
    <mergeCell ref="J215:J217"/>
    <mergeCell ref="C41:C47"/>
    <mergeCell ref="D41:D47"/>
    <mergeCell ref="E41:E47"/>
    <mergeCell ref="F41:F47"/>
    <mergeCell ref="G41:G47"/>
    <mergeCell ref="F50:F51"/>
    <mergeCell ref="G50:G51"/>
    <mergeCell ref="C55:C58"/>
    <mergeCell ref="C52:C54"/>
    <mergeCell ref="E52:E54"/>
    <mergeCell ref="F52:F54"/>
    <mergeCell ref="G52:G54"/>
    <mergeCell ref="C80:C86"/>
    <mergeCell ref="D80:D86"/>
    <mergeCell ref="J52:J54"/>
    <mergeCell ref="C59:C61"/>
    <mergeCell ref="D59:D61"/>
    <mergeCell ref="E59:E61"/>
    <mergeCell ref="F59:F61"/>
    <mergeCell ref="F136:F138"/>
    <mergeCell ref="G136:G138"/>
    <mergeCell ref="I136:I138"/>
    <mergeCell ref="J136:J138"/>
    <mergeCell ref="A1:AC4"/>
    <mergeCell ref="J27:J28"/>
    <mergeCell ref="K27:K28"/>
    <mergeCell ref="H23:H24"/>
    <mergeCell ref="I23:I24"/>
    <mergeCell ref="J23:J24"/>
    <mergeCell ref="Q17:Q19"/>
    <mergeCell ref="G18:G19"/>
    <mergeCell ref="H18:H19"/>
    <mergeCell ref="I18:I19"/>
    <mergeCell ref="J18:J19"/>
    <mergeCell ref="K17:K19"/>
    <mergeCell ref="L17:L19"/>
    <mergeCell ref="C23:C24"/>
    <mergeCell ref="D23:D24"/>
    <mergeCell ref="E23:E24"/>
    <mergeCell ref="F23:F24"/>
    <mergeCell ref="G23:G24"/>
    <mergeCell ref="A20:A233"/>
    <mergeCell ref="P29:P31"/>
    <mergeCell ref="C20:C22"/>
    <mergeCell ref="G215:G217"/>
    <mergeCell ref="H215:H217"/>
    <mergeCell ref="I215:I217"/>
    <mergeCell ref="C29:C31"/>
    <mergeCell ref="J32:J35"/>
    <mergeCell ref="K32:K35"/>
    <mergeCell ref="Q32:Q35"/>
    <mergeCell ref="P32:P34"/>
    <mergeCell ref="E80:E86"/>
    <mergeCell ref="F80:F86"/>
    <mergeCell ref="G80:G86"/>
    <mergeCell ref="E27:E28"/>
    <mergeCell ref="F27:F28"/>
    <mergeCell ref="G27:G28"/>
    <mergeCell ref="I77:I79"/>
    <mergeCell ref="J77:J79"/>
    <mergeCell ref="H29:H31"/>
    <mergeCell ref="I29:I31"/>
    <mergeCell ref="J29:J31"/>
    <mergeCell ref="K29:K31"/>
    <mergeCell ref="L29:L40"/>
    <mergeCell ref="D29:D31"/>
    <mergeCell ref="E29:E31"/>
    <mergeCell ref="F29:F31"/>
    <mergeCell ref="G29:G31"/>
    <mergeCell ref="G32:G35"/>
    <mergeCell ref="H32:H35"/>
    <mergeCell ref="AA18:AC18"/>
    <mergeCell ref="R17:AC17"/>
    <mergeCell ref="R18:T18"/>
    <mergeCell ref="U18:W18"/>
    <mergeCell ref="X18:Z18"/>
    <mergeCell ref="M17:M19"/>
    <mergeCell ref="N17:N19"/>
    <mergeCell ref="O17:O19"/>
    <mergeCell ref="P17:P19"/>
    <mergeCell ref="A17:A19"/>
    <mergeCell ref="B17:B19"/>
    <mergeCell ref="C17:C19"/>
    <mergeCell ref="D17:D19"/>
    <mergeCell ref="E17:E19"/>
    <mergeCell ref="F17:F19"/>
    <mergeCell ref="G17:J17"/>
    <mergeCell ref="F25:F26"/>
    <mergeCell ref="G25:G26"/>
    <mergeCell ref="H25:H26"/>
    <mergeCell ref="I25:I26"/>
    <mergeCell ref="J25:J26"/>
    <mergeCell ref="D20:D22"/>
    <mergeCell ref="E20:E22"/>
    <mergeCell ref="F20:F22"/>
    <mergeCell ref="G20:G22"/>
    <mergeCell ref="D25:D26"/>
    <mergeCell ref="E25:E26"/>
    <mergeCell ref="C25:C28"/>
    <mergeCell ref="B20:B233"/>
    <mergeCell ref="C32:C35"/>
    <mergeCell ref="D32:D35"/>
    <mergeCell ref="E32:E35"/>
    <mergeCell ref="F32:F35"/>
    <mergeCell ref="I32:I35"/>
    <mergeCell ref="H27:H28"/>
    <mergeCell ref="I27:I28"/>
    <mergeCell ref="L20:L28"/>
    <mergeCell ref="H20:H22"/>
    <mergeCell ref="I20:I22"/>
    <mergeCell ref="J20:J22"/>
    <mergeCell ref="K20:K22"/>
    <mergeCell ref="K25:K26"/>
    <mergeCell ref="D27:D28"/>
    <mergeCell ref="K23:K24"/>
    <mergeCell ref="C36:C40"/>
    <mergeCell ref="Q36:Q40"/>
    <mergeCell ref="H50:H51"/>
    <mergeCell ref="I50:I51"/>
    <mergeCell ref="J50:J51"/>
    <mergeCell ref="J62:J66"/>
    <mergeCell ref="K62:K66"/>
    <mergeCell ref="P36:P40"/>
    <mergeCell ref="D37:D40"/>
    <mergeCell ref="E37:E40"/>
    <mergeCell ref="F37:F40"/>
    <mergeCell ref="G37:G40"/>
    <mergeCell ref="H37:H40"/>
    <mergeCell ref="I37:I40"/>
    <mergeCell ref="J37:J40"/>
    <mergeCell ref="K37:K40"/>
    <mergeCell ref="G59:G61"/>
    <mergeCell ref="H59:H61"/>
    <mergeCell ref="I59:I61"/>
    <mergeCell ref="J59:J61"/>
    <mergeCell ref="K59:K61"/>
    <mergeCell ref="P62:P66"/>
    <mergeCell ref="Q41:Q44"/>
    <mergeCell ref="Q45:Q46"/>
    <mergeCell ref="P45:P46"/>
    <mergeCell ref="C48:C51"/>
    <mergeCell ref="D48:D49"/>
    <mergeCell ref="E48:E49"/>
    <mergeCell ref="F48:F49"/>
    <mergeCell ref="G48:G49"/>
    <mergeCell ref="H48:H49"/>
    <mergeCell ref="I48:I49"/>
    <mergeCell ref="J48:J49"/>
    <mergeCell ref="K48:K49"/>
    <mergeCell ref="K41:K47"/>
    <mergeCell ref="Q48:Q51"/>
    <mergeCell ref="P48:P51"/>
    <mergeCell ref="D50:D51"/>
    <mergeCell ref="E50:E51"/>
    <mergeCell ref="H41:H47"/>
    <mergeCell ref="I41:I47"/>
    <mergeCell ref="J41:J47"/>
    <mergeCell ref="K50:K51"/>
    <mergeCell ref="H52:H54"/>
    <mergeCell ref="I52:I54"/>
    <mergeCell ref="Q52:Q54"/>
    <mergeCell ref="P52:P54"/>
    <mergeCell ref="D55:D58"/>
    <mergeCell ref="E55:E58"/>
    <mergeCell ref="F55:F58"/>
    <mergeCell ref="G55:G58"/>
    <mergeCell ref="H55:H58"/>
    <mergeCell ref="I55:I58"/>
    <mergeCell ref="J55:J58"/>
    <mergeCell ref="K55:K58"/>
    <mergeCell ref="P55:P57"/>
    <mergeCell ref="D52:D54"/>
    <mergeCell ref="K52:K54"/>
    <mergeCell ref="L41:L79"/>
    <mergeCell ref="Q67:Q68"/>
    <mergeCell ref="P67:P69"/>
    <mergeCell ref="J67:J69"/>
    <mergeCell ref="K67:K69"/>
    <mergeCell ref="K77:K79"/>
    <mergeCell ref="H70:H73"/>
    <mergeCell ref="I70:I73"/>
    <mergeCell ref="J70:J73"/>
    <mergeCell ref="C62:C66"/>
    <mergeCell ref="D62:D66"/>
    <mergeCell ref="E62:E66"/>
    <mergeCell ref="F62:F66"/>
    <mergeCell ref="G62:G66"/>
    <mergeCell ref="H62:H66"/>
    <mergeCell ref="I62:I66"/>
    <mergeCell ref="C67:C69"/>
    <mergeCell ref="D67:D69"/>
    <mergeCell ref="E67:E69"/>
    <mergeCell ref="F67:F69"/>
    <mergeCell ref="G67:G69"/>
    <mergeCell ref="H67:H69"/>
    <mergeCell ref="I67:I69"/>
    <mergeCell ref="K70:K73"/>
    <mergeCell ref="C74:C79"/>
    <mergeCell ref="D74:D76"/>
    <mergeCell ref="E74:E76"/>
    <mergeCell ref="F74:F76"/>
    <mergeCell ref="G74:G76"/>
    <mergeCell ref="H74:H76"/>
    <mergeCell ref="I74:I76"/>
    <mergeCell ref="J74:J76"/>
    <mergeCell ref="K74:K76"/>
    <mergeCell ref="D77:D79"/>
    <mergeCell ref="E77:E79"/>
    <mergeCell ref="F77:F79"/>
    <mergeCell ref="C70:C73"/>
    <mergeCell ref="D70:D73"/>
    <mergeCell ref="E70:E73"/>
    <mergeCell ref="F70:F73"/>
    <mergeCell ref="G70:G73"/>
    <mergeCell ref="G77:G79"/>
    <mergeCell ref="H77:H79"/>
    <mergeCell ref="H80:H86"/>
    <mergeCell ref="I80:I86"/>
    <mergeCell ref="J80:J86"/>
    <mergeCell ref="K80:K86"/>
    <mergeCell ref="H97:H98"/>
    <mergeCell ref="I97:I98"/>
    <mergeCell ref="J97:J98"/>
    <mergeCell ref="K97:K98"/>
    <mergeCell ref="H99:H102"/>
    <mergeCell ref="I99:I102"/>
    <mergeCell ref="J99:J102"/>
    <mergeCell ref="C87:C91"/>
    <mergeCell ref="D87:D91"/>
    <mergeCell ref="E87:E91"/>
    <mergeCell ref="F87:F91"/>
    <mergeCell ref="G87:G91"/>
    <mergeCell ref="H87:H91"/>
    <mergeCell ref="I87:I91"/>
    <mergeCell ref="J87:J91"/>
    <mergeCell ref="K87:K91"/>
    <mergeCell ref="C92:C96"/>
    <mergeCell ref="D92:D96"/>
    <mergeCell ref="E92:E96"/>
    <mergeCell ref="F92:F96"/>
    <mergeCell ref="G92:G96"/>
    <mergeCell ref="H92:H96"/>
    <mergeCell ref="I92:I96"/>
    <mergeCell ref="J92:J96"/>
    <mergeCell ref="K92:K96"/>
    <mergeCell ref="G99:G102"/>
    <mergeCell ref="K99:K102"/>
    <mergeCell ref="C107:C112"/>
    <mergeCell ref="D107:D112"/>
    <mergeCell ref="E107:E112"/>
    <mergeCell ref="F107:F112"/>
    <mergeCell ref="G107:G112"/>
    <mergeCell ref="H107:H112"/>
    <mergeCell ref="I107:I112"/>
    <mergeCell ref="C97:C106"/>
    <mergeCell ref="J107:J112"/>
    <mergeCell ref="K107:K112"/>
    <mergeCell ref="W97:W98"/>
    <mergeCell ref="X97:X98"/>
    <mergeCell ref="M97:M98"/>
    <mergeCell ref="N97:N98"/>
    <mergeCell ref="R97:R98"/>
    <mergeCell ref="S97:S98"/>
    <mergeCell ref="D97:D98"/>
    <mergeCell ref="E97:E98"/>
    <mergeCell ref="F97:F98"/>
    <mergeCell ref="G97:G98"/>
    <mergeCell ref="Q97:Q98"/>
    <mergeCell ref="P101:P102"/>
    <mergeCell ref="AB99:AB100"/>
    <mergeCell ref="AC99:AC100"/>
    <mergeCell ref="D103:D106"/>
    <mergeCell ref="E103:E106"/>
    <mergeCell ref="F103:F106"/>
    <mergeCell ref="G103:G106"/>
    <mergeCell ref="H103:H106"/>
    <mergeCell ref="I103:I106"/>
    <mergeCell ref="J103:J106"/>
    <mergeCell ref="K103:K106"/>
    <mergeCell ref="Q103:Q106"/>
    <mergeCell ref="P103:P106"/>
    <mergeCell ref="W99:W100"/>
    <mergeCell ref="X99:X100"/>
    <mergeCell ref="Y99:Y100"/>
    <mergeCell ref="Z99:Z100"/>
    <mergeCell ref="AA99:AA100"/>
    <mergeCell ref="M99:M100"/>
    <mergeCell ref="N99:N100"/>
    <mergeCell ref="U99:U100"/>
    <mergeCell ref="D99:D102"/>
    <mergeCell ref="E99:E102"/>
    <mergeCell ref="F99:F102"/>
    <mergeCell ref="P133:P135"/>
    <mergeCell ref="Q113:Q114"/>
    <mergeCell ref="Y107:Y109"/>
    <mergeCell ref="Z107:Z109"/>
    <mergeCell ref="AA107:AA109"/>
    <mergeCell ref="AB107:AB109"/>
    <mergeCell ref="AC107:AC109"/>
    <mergeCell ref="L80:L119"/>
    <mergeCell ref="P81:P83"/>
    <mergeCell ref="P84:P85"/>
    <mergeCell ref="P87:P89"/>
    <mergeCell ref="Q90:Q91"/>
    <mergeCell ref="P92:P96"/>
    <mergeCell ref="Q92:Q95"/>
    <mergeCell ref="V99:V100"/>
    <mergeCell ref="Y97:Y98"/>
    <mergeCell ref="Z97:Z98"/>
    <mergeCell ref="AA97:AA98"/>
    <mergeCell ref="AB97:AB98"/>
    <mergeCell ref="AC97:AC98"/>
    <mergeCell ref="T97:T98"/>
    <mergeCell ref="U97:U98"/>
    <mergeCell ref="V97:V98"/>
    <mergeCell ref="Q99:Q100"/>
    <mergeCell ref="Q136:Q138"/>
    <mergeCell ref="P136:P138"/>
    <mergeCell ref="C139:C140"/>
    <mergeCell ref="D139:D140"/>
    <mergeCell ref="E139:E140"/>
    <mergeCell ref="F139:F140"/>
    <mergeCell ref="G139:G140"/>
    <mergeCell ref="H139:H140"/>
    <mergeCell ref="I139:I140"/>
    <mergeCell ref="J139:J140"/>
    <mergeCell ref="K139:K140"/>
    <mergeCell ref="P139:P140"/>
    <mergeCell ref="H136:H138"/>
    <mergeCell ref="K136:K138"/>
    <mergeCell ref="C136:C138"/>
    <mergeCell ref="D136:D138"/>
    <mergeCell ref="E136:E138"/>
    <mergeCell ref="C146:C150"/>
    <mergeCell ref="E146:E150"/>
    <mergeCell ref="F146:F150"/>
    <mergeCell ref="G146:G150"/>
    <mergeCell ref="H146:H150"/>
    <mergeCell ref="I146:I150"/>
    <mergeCell ref="J146:J150"/>
    <mergeCell ref="K146:K150"/>
    <mergeCell ref="D141:D145"/>
    <mergeCell ref="E141:E145"/>
    <mergeCell ref="F141:F145"/>
    <mergeCell ref="G141:G145"/>
    <mergeCell ref="C141:C145"/>
    <mergeCell ref="Q146:Q150"/>
    <mergeCell ref="P146:P150"/>
    <mergeCell ref="H141:H145"/>
    <mergeCell ref="I141:I145"/>
    <mergeCell ref="J141:J145"/>
    <mergeCell ref="K141:K145"/>
    <mergeCell ref="L141:L157"/>
    <mergeCell ref="H151:H154"/>
    <mergeCell ref="I151:I154"/>
    <mergeCell ref="J151:J154"/>
    <mergeCell ref="K151:K154"/>
    <mergeCell ref="Q142:Q143"/>
    <mergeCell ref="P142:P143"/>
    <mergeCell ref="Q144:Q145"/>
    <mergeCell ref="C158:C161"/>
    <mergeCell ref="D158:D161"/>
    <mergeCell ref="E158:E161"/>
    <mergeCell ref="F158:F161"/>
    <mergeCell ref="G158:G161"/>
    <mergeCell ref="Q151:Q152"/>
    <mergeCell ref="P151:P152"/>
    <mergeCell ref="C155:C157"/>
    <mergeCell ref="D155:D157"/>
    <mergeCell ref="E155:E157"/>
    <mergeCell ref="F155:F157"/>
    <mergeCell ref="G155:G157"/>
    <mergeCell ref="H155:H157"/>
    <mergeCell ref="I155:I157"/>
    <mergeCell ref="J155:J157"/>
    <mergeCell ref="K155:K157"/>
    <mergeCell ref="Q155:Q157"/>
    <mergeCell ref="P155:P157"/>
    <mergeCell ref="C151:C154"/>
    <mergeCell ref="D151:D154"/>
    <mergeCell ref="E151:E154"/>
    <mergeCell ref="F151:F154"/>
    <mergeCell ref="G151:G154"/>
    <mergeCell ref="H158:H161"/>
    <mergeCell ref="I158:I161"/>
    <mergeCell ref="J158:J161"/>
    <mergeCell ref="K158:K161"/>
    <mergeCell ref="L158:L179"/>
    <mergeCell ref="H162:H167"/>
    <mergeCell ref="I162:I167"/>
    <mergeCell ref="J162:J167"/>
    <mergeCell ref="K162:K167"/>
    <mergeCell ref="H174:H176"/>
    <mergeCell ref="I174:I176"/>
    <mergeCell ref="J174:J176"/>
    <mergeCell ref="K174:K176"/>
    <mergeCell ref="P162:P167"/>
    <mergeCell ref="C168:C173"/>
    <mergeCell ref="D168:D173"/>
    <mergeCell ref="E168:E173"/>
    <mergeCell ref="F168:F173"/>
    <mergeCell ref="G168:G173"/>
    <mergeCell ref="H168:H173"/>
    <mergeCell ref="I168:I173"/>
    <mergeCell ref="J168:J173"/>
    <mergeCell ref="K168:K173"/>
    <mergeCell ref="O168:O173"/>
    <mergeCell ref="P168:P173"/>
    <mergeCell ref="C162:C167"/>
    <mergeCell ref="D162:D167"/>
    <mergeCell ref="E162:E167"/>
    <mergeCell ref="F162:F167"/>
    <mergeCell ref="G162:G167"/>
    <mergeCell ref="C180:C183"/>
    <mergeCell ref="D180:D183"/>
    <mergeCell ref="E180:E183"/>
    <mergeCell ref="F180:F183"/>
    <mergeCell ref="G180:G183"/>
    <mergeCell ref="Q174:Q179"/>
    <mergeCell ref="P174:P179"/>
    <mergeCell ref="D177:D179"/>
    <mergeCell ref="E177:E179"/>
    <mergeCell ref="F177:F179"/>
    <mergeCell ref="G177:G179"/>
    <mergeCell ref="H177:H179"/>
    <mergeCell ref="I177:I179"/>
    <mergeCell ref="J177:J179"/>
    <mergeCell ref="K177:K179"/>
    <mergeCell ref="C174:C179"/>
    <mergeCell ref="D174:D176"/>
    <mergeCell ref="E174:E176"/>
    <mergeCell ref="F174:F176"/>
    <mergeCell ref="G174:G176"/>
    <mergeCell ref="Q180:Q182"/>
    <mergeCell ref="P180:P182"/>
    <mergeCell ref="C185:C187"/>
    <mergeCell ref="D185:D187"/>
    <mergeCell ref="E185:E187"/>
    <mergeCell ref="F185:F187"/>
    <mergeCell ref="G185:G187"/>
    <mergeCell ref="H185:H187"/>
    <mergeCell ref="I185:I187"/>
    <mergeCell ref="J185:J187"/>
    <mergeCell ref="K185:K187"/>
    <mergeCell ref="P185:P187"/>
    <mergeCell ref="H180:H183"/>
    <mergeCell ref="I180:I183"/>
    <mergeCell ref="J180:J183"/>
    <mergeCell ref="K180:K183"/>
    <mergeCell ref="L180:L200"/>
    <mergeCell ref="H188:H190"/>
    <mergeCell ref="I188:I190"/>
    <mergeCell ref="J188:J190"/>
    <mergeCell ref="K188:K190"/>
    <mergeCell ref="H195:H197"/>
    <mergeCell ref="I195:I197"/>
    <mergeCell ref="J195:J197"/>
    <mergeCell ref="P188:P190"/>
    <mergeCell ref="P192:P194"/>
    <mergeCell ref="O195:O197"/>
    <mergeCell ref="O198:O200"/>
    <mergeCell ref="K195:K197"/>
    <mergeCell ref="C192:C194"/>
    <mergeCell ref="D192:D194"/>
    <mergeCell ref="E192:E194"/>
    <mergeCell ref="F192:F194"/>
    <mergeCell ref="G192:G194"/>
    <mergeCell ref="H192:H194"/>
    <mergeCell ref="I192:I194"/>
    <mergeCell ref="J192:J194"/>
    <mergeCell ref="K192:K194"/>
    <mergeCell ref="C188:C191"/>
    <mergeCell ref="D188:D190"/>
    <mergeCell ref="E188:E190"/>
    <mergeCell ref="F188:F190"/>
    <mergeCell ref="G188:G190"/>
    <mergeCell ref="K206:K208"/>
    <mergeCell ref="C201:C203"/>
    <mergeCell ref="D201:D203"/>
    <mergeCell ref="E201:E203"/>
    <mergeCell ref="F201:F203"/>
    <mergeCell ref="G201:G203"/>
    <mergeCell ref="D198:D200"/>
    <mergeCell ref="E198:E200"/>
    <mergeCell ref="F198:F200"/>
    <mergeCell ref="G198:G200"/>
    <mergeCell ref="H198:H200"/>
    <mergeCell ref="I198:I200"/>
    <mergeCell ref="J198:J200"/>
    <mergeCell ref="K198:K200"/>
    <mergeCell ref="C195:C200"/>
    <mergeCell ref="D195:D197"/>
    <mergeCell ref="E195:E197"/>
    <mergeCell ref="F195:F197"/>
    <mergeCell ref="G195:G197"/>
    <mergeCell ref="Q201:Q203"/>
    <mergeCell ref="P201:P203"/>
    <mergeCell ref="C204:C205"/>
    <mergeCell ref="D204:D205"/>
    <mergeCell ref="E204:E205"/>
    <mergeCell ref="F204:F205"/>
    <mergeCell ref="G204:G205"/>
    <mergeCell ref="H204:H205"/>
    <mergeCell ref="I204:I205"/>
    <mergeCell ref="J204:J205"/>
    <mergeCell ref="K204:K205"/>
    <mergeCell ref="Q204:Q205"/>
    <mergeCell ref="P204:P205"/>
    <mergeCell ref="H201:H203"/>
    <mergeCell ref="I201:I203"/>
    <mergeCell ref="J201:J203"/>
    <mergeCell ref="K201:K203"/>
    <mergeCell ref="E206:E208"/>
    <mergeCell ref="F206:F208"/>
    <mergeCell ref="G206:G208"/>
    <mergeCell ref="Q211:Q213"/>
    <mergeCell ref="P211:P213"/>
    <mergeCell ref="C214:C217"/>
    <mergeCell ref="D215:D217"/>
    <mergeCell ref="E215:E217"/>
    <mergeCell ref="F215:F217"/>
    <mergeCell ref="H211:H212"/>
    <mergeCell ref="I211:I212"/>
    <mergeCell ref="J211:J212"/>
    <mergeCell ref="K211:K212"/>
    <mergeCell ref="L211:L222"/>
    <mergeCell ref="C211:C213"/>
    <mergeCell ref="D211:D212"/>
    <mergeCell ref="E211:E212"/>
    <mergeCell ref="F211:F212"/>
    <mergeCell ref="G211:G212"/>
    <mergeCell ref="G221:G222"/>
    <mergeCell ref="H221:H222"/>
    <mergeCell ref="H206:H208"/>
    <mergeCell ref="I206:I208"/>
    <mergeCell ref="J206:J208"/>
    <mergeCell ref="I221:I222"/>
    <mergeCell ref="J221:J222"/>
    <mergeCell ref="K221:K222"/>
    <mergeCell ref="C218:C220"/>
    <mergeCell ref="C221:C222"/>
    <mergeCell ref="D221:D222"/>
    <mergeCell ref="E221:E222"/>
    <mergeCell ref="F221:F222"/>
    <mergeCell ref="P223:P226"/>
    <mergeCell ref="Q227:Q231"/>
    <mergeCell ref="P227:P229"/>
    <mergeCell ref="H223:H226"/>
    <mergeCell ref="I223:I226"/>
    <mergeCell ref="J223:J226"/>
    <mergeCell ref="K223:K226"/>
    <mergeCell ref="L223:L232"/>
    <mergeCell ref="C223:C226"/>
    <mergeCell ref="D223:D226"/>
    <mergeCell ref="E223:E226"/>
    <mergeCell ref="F223:F226"/>
    <mergeCell ref="G223:G226"/>
    <mergeCell ref="C227:C231"/>
    <mergeCell ref="D227:D231"/>
    <mergeCell ref="E227:E231"/>
    <mergeCell ref="F227:F231"/>
    <mergeCell ref="G227:G231"/>
    <mergeCell ref="H227:H231"/>
    <mergeCell ref="I227:I231"/>
    <mergeCell ref="J227:J231"/>
    <mergeCell ref="K227:K231"/>
    <mergeCell ref="M107:M109"/>
    <mergeCell ref="N107:N109"/>
    <mergeCell ref="Q107:Q109"/>
    <mergeCell ref="U107:U109"/>
    <mergeCell ref="V107:V109"/>
    <mergeCell ref="W107:W109"/>
    <mergeCell ref="X107:X109"/>
    <mergeCell ref="P109:P110"/>
    <mergeCell ref="P111:P112"/>
    <mergeCell ref="P113:P116"/>
    <mergeCell ref="C117:C119"/>
    <mergeCell ref="D117:D119"/>
    <mergeCell ref="E117:E119"/>
    <mergeCell ref="F117:F119"/>
    <mergeCell ref="G117:G119"/>
    <mergeCell ref="H117:H119"/>
    <mergeCell ref="I117:I119"/>
    <mergeCell ref="J117:J119"/>
    <mergeCell ref="K117:K119"/>
    <mergeCell ref="C113:C116"/>
    <mergeCell ref="D113:D116"/>
    <mergeCell ref="E113:E116"/>
    <mergeCell ref="F113:F116"/>
    <mergeCell ref="G113:G116"/>
    <mergeCell ref="H113:H116"/>
    <mergeCell ref="I113:I116"/>
    <mergeCell ref="J113:J116"/>
    <mergeCell ref="K113:K116"/>
    <mergeCell ref="Q117:Q119"/>
    <mergeCell ref="C120:C124"/>
    <mergeCell ref="D120:D124"/>
    <mergeCell ref="E120:E124"/>
    <mergeCell ref="F120:F124"/>
    <mergeCell ref="G120:G124"/>
    <mergeCell ref="H120:H124"/>
    <mergeCell ref="I120:I124"/>
    <mergeCell ref="J120:J124"/>
    <mergeCell ref="K120:K124"/>
    <mergeCell ref="L120:L124"/>
    <mergeCell ref="Q120:Q124"/>
    <mergeCell ref="P121:P123"/>
    <mergeCell ref="L125:L128"/>
    <mergeCell ref="P127:P128"/>
    <mergeCell ref="Q127:Q128"/>
    <mergeCell ref="C129:C132"/>
    <mergeCell ref="D129:D132"/>
    <mergeCell ref="E129:E132"/>
    <mergeCell ref="F129:F132"/>
    <mergeCell ref="G129:G132"/>
    <mergeCell ref="H129:H132"/>
    <mergeCell ref="I129:I132"/>
    <mergeCell ref="J129:J132"/>
    <mergeCell ref="K129:K132"/>
    <mergeCell ref="L129:L132"/>
    <mergeCell ref="P131:P132"/>
    <mergeCell ref="C125:C128"/>
    <mergeCell ref="D125:D128"/>
    <mergeCell ref="E125:E128"/>
    <mergeCell ref="F125:F128"/>
    <mergeCell ref="G125:G128"/>
    <mergeCell ref="H125:H128"/>
    <mergeCell ref="I125:I128"/>
    <mergeCell ref="J125:J128"/>
    <mergeCell ref="K125:K128"/>
    <mergeCell ref="L133:L140"/>
    <mergeCell ref="L201:L210"/>
    <mergeCell ref="Q206:Q210"/>
    <mergeCell ref="C209:C210"/>
    <mergeCell ref="D209:D210"/>
    <mergeCell ref="E209:E210"/>
    <mergeCell ref="F209:F210"/>
    <mergeCell ref="G209:G210"/>
    <mergeCell ref="H209:H210"/>
    <mergeCell ref="I209:I210"/>
    <mergeCell ref="J209:J210"/>
    <mergeCell ref="K209:K210"/>
    <mergeCell ref="P209:P210"/>
    <mergeCell ref="C133:C135"/>
    <mergeCell ref="D133:D135"/>
    <mergeCell ref="E133:E135"/>
    <mergeCell ref="F133:F135"/>
    <mergeCell ref="G133:G135"/>
    <mergeCell ref="H133:H135"/>
    <mergeCell ref="I133:I135"/>
    <mergeCell ref="J133:J135"/>
    <mergeCell ref="K133:K135"/>
    <mergeCell ref="C206:C208"/>
    <mergeCell ref="D206:D208"/>
  </mergeCells>
  <pageMargins left="0.23622047244094491" right="0.23622047244094491" top="0.74803149606299213" bottom="0.74803149606299213" header="0.31496062992125984" footer="0.31496062992125984"/>
  <pageSetup scale="23" fitToHeight="0" orientation="landscape" horizontalDpi="4294967293" r:id="rId1"/>
  <rowBreaks count="9" manualBreakCount="9">
    <brk id="40" max="29" man="1"/>
    <brk id="69" max="29" man="1"/>
    <brk id="96" max="29" man="1"/>
    <brk id="124" max="29" man="1"/>
    <brk id="145" max="29" man="1"/>
    <brk id="173" max="29" man="1"/>
    <brk id="194" max="29" man="1"/>
    <brk id="222" max="29" man="1"/>
    <brk id="235"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Portada</vt:lpstr>
      <vt:lpstr>Hoja de firma</vt:lpstr>
      <vt:lpstr>Eje 1</vt:lpstr>
      <vt:lpstr>Eje 2</vt:lpstr>
      <vt:lpstr>Eje 3</vt:lpstr>
      <vt:lpstr>'Eje 1'!Área_de_impresión</vt:lpstr>
      <vt:lpstr>'Eje 2'!Área_de_impresión</vt:lpstr>
      <vt:lpstr>'Eje 3'!Área_de_impresión</vt:lpstr>
      <vt:lpstr>'Hoja de firma'!Área_de_impresión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Radames Fragoso Baez</dc:creator>
  <cp:lastModifiedBy>Antony Encarnacion Montero</cp:lastModifiedBy>
  <cp:lastPrinted>2026-01-06T15:24:06Z</cp:lastPrinted>
  <dcterms:created xsi:type="dcterms:W3CDTF">2024-07-29T18:11:14Z</dcterms:created>
  <dcterms:modified xsi:type="dcterms:W3CDTF">2026-01-06T15:42:34Z</dcterms:modified>
</cp:coreProperties>
</file>