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aid-nas\Planificacion y Desarrollo\POA\2025\"/>
    </mc:Choice>
  </mc:AlternateContent>
  <xr:revisionPtr revIDLastSave="0" documentId="13_ncr:1_{A81B59EF-7070-4FAB-AC45-3191F7559526}" xr6:coauthVersionLast="47" xr6:coauthVersionMax="47" xr10:uidLastSave="{00000000-0000-0000-0000-000000000000}"/>
  <bookViews>
    <workbookView xWindow="-105" yWindow="0" windowWidth="14610" windowHeight="15585" activeTab="2" xr2:uid="{621D63F2-D88C-4E81-9B22-8F44A5ABD4C7}"/>
  </bookViews>
  <sheets>
    <sheet name="Portada" sheetId="5" r:id="rId1"/>
    <sheet name="Hoja de firma" sheetId="6" r:id="rId2"/>
    <sheet name="Eje 01 " sheetId="1" r:id="rId3"/>
    <sheet name="Eje 02 " sheetId="3" r:id="rId4"/>
  </sheets>
  <definedNames>
    <definedName name="_xlnm.Print_Area" localSheetId="2">'Eje 01 '!$A$1:$AC$86</definedName>
    <definedName name="_xlnm.Print_Area" localSheetId="3">'Eje 02 '!$A$1:$AC$193</definedName>
    <definedName name="_xlnm.Print_Area" localSheetId="1">'Hoja de firma'!$A$1:$I$47</definedName>
    <definedName name="_xlnm.Print_Titles" localSheetId="2">'Eje 01 '!$5:$7</definedName>
    <definedName name="_xlnm.Print_Titles" localSheetId="3">'Eje 02 '!$4:$6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3" l="1"/>
  <c r="O39" i="3"/>
  <c r="O63" i="3"/>
  <c r="O110" i="3"/>
  <c r="O129" i="3"/>
  <c r="O136" i="3" s="1"/>
  <c r="O133" i="3"/>
  <c r="M144" i="3"/>
  <c r="M145" i="3" s="1"/>
  <c r="M146" i="3" s="1"/>
  <c r="M147" i="3" s="1"/>
  <c r="M148" i="3" s="1"/>
  <c r="O164" i="3"/>
  <c r="O171" i="3"/>
  <c r="O176" i="3"/>
  <c r="O186" i="3"/>
  <c r="O188" i="3"/>
  <c r="O81" i="1" l="1"/>
  <c r="O70" i="1"/>
  <c r="O11" i="1" l="1"/>
  <c r="O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Indhira Plasencio</author>
    <author>Nirmarys Montilla Garcia</author>
    <author>Rosaly Naftali Agramonte Piña</author>
  </authors>
  <commentList>
    <comment ref="K161" authorId="0" shapeId="0" xr:uid="{3FED929B-BD86-4335-AD16-CEFD0E6C341A}">
      <text>
        <r>
          <rPr>
            <b/>
            <sz val="9"/>
            <color indexed="81"/>
            <rFont val="Tahoma"/>
            <family val="2"/>
          </rPr>
          <t>Indhira Plasencio:</t>
        </r>
        <r>
          <rPr>
            <sz val="9"/>
            <color indexed="81"/>
            <rFont val="Tahoma"/>
            <family val="2"/>
          </rPr>
          <t xml:space="preserve">
Hay un indicador que mide esto en OGTIC? Si es así, verificar que es específicamente lo que mide y como</t>
        </r>
      </text>
    </comment>
    <comment ref="O164" authorId="1" shapeId="0" xr:uid="{1C55797D-1897-40E0-A87D-BB162FEC379C}">
      <text>
        <r>
          <rPr>
            <b/>
            <sz val="9"/>
            <color indexed="81"/>
            <rFont val="Tahoma"/>
            <family val="2"/>
          </rPr>
          <t>Nirmarys Montilla García:</t>
        </r>
        <r>
          <rPr>
            <sz val="9"/>
            <color indexed="81"/>
            <rFont val="Tahoma"/>
            <family val="2"/>
          </rPr>
          <t xml:space="preserve">
Radhy comento que evaluara este monto en el mercado porque esta muy alto.</t>
        </r>
      </text>
    </comment>
    <comment ref="D168" authorId="0" shapeId="0" xr:uid="{23B5DC81-E856-4BCD-9830-C78090B470F9}">
      <text>
        <r>
          <rPr>
            <b/>
            <sz val="9"/>
            <color indexed="81"/>
            <rFont val="Tahoma"/>
            <family val="2"/>
          </rPr>
          <t>Indhira Plasencio:</t>
        </r>
        <r>
          <rPr>
            <sz val="9"/>
            <color indexed="81"/>
            <rFont val="Tahoma"/>
            <family val="2"/>
          </rPr>
          <t xml:space="preserve">
tener claro cuales son las mejoras que se programaran para luego poder hacer la medición</t>
        </r>
      </text>
    </comment>
    <comment ref="D171" authorId="0" shapeId="0" xr:uid="{37310463-E8AB-48F4-8086-D291E9289E25}">
      <text>
        <r>
          <rPr>
            <b/>
            <sz val="9"/>
            <color indexed="81"/>
            <rFont val="Tahoma"/>
            <family val="2"/>
          </rPr>
          <t>Indhira Plasencio:</t>
        </r>
        <r>
          <rPr>
            <sz val="9"/>
            <color indexed="81"/>
            <rFont val="Tahoma"/>
            <family val="2"/>
          </rPr>
          <t xml:space="preserve">
Tener claro las acciones de seguridad que se implementarán para poder realizar la medición
</t>
        </r>
      </text>
    </comment>
    <comment ref="D173" authorId="0" shapeId="0" xr:uid="{F4FF5957-B7E0-43E1-8C4B-C0A7775176A2}">
      <text>
        <r>
          <rPr>
            <b/>
            <sz val="9"/>
            <color indexed="81"/>
            <rFont val="Tahoma"/>
            <family val="2"/>
          </rPr>
          <t xml:space="preserve">Indhira Plasencio:
Sugiero que el indicador en vez de ser porcentual sea de valor absoluto, y que sea un programa de mojara de equipamiento </t>
        </r>
      </text>
    </comment>
    <comment ref="F179" authorId="2" shapeId="0" xr:uid="{8ED220DA-10AB-415A-BE0A-BF073E9D26B9}">
      <text>
        <r>
          <rPr>
            <b/>
            <sz val="9"/>
            <color indexed="81"/>
            <rFont val="Tahoma"/>
            <family val="2"/>
          </rPr>
          <t>Rosaly Naftali Agramonte Piña:</t>
        </r>
        <r>
          <rPr>
            <sz val="9"/>
            <color indexed="81"/>
            <rFont val="Tahoma"/>
            <family val="2"/>
          </rPr>
          <t xml:space="preserve">
Validar porcentaje de cumplimiento </t>
        </r>
      </text>
    </comment>
  </commentList>
</comments>
</file>

<file path=xl/sharedStrings.xml><?xml version="1.0" encoding="utf-8"?>
<sst xmlns="http://schemas.openxmlformats.org/spreadsheetml/2006/main" count="866" uniqueCount="715">
  <si>
    <t xml:space="preserve">Evaluación y Diagnóstico </t>
  </si>
  <si>
    <t>Determinado el perfil de desarrollo y diagnóstico de los NN.</t>
  </si>
  <si>
    <t>Atenciones médicas</t>
  </si>
  <si>
    <t>Porcentaje de atenciones médicas</t>
  </si>
  <si>
    <t xml:space="preserve">Dpto. Evaluación y Diagnóstico </t>
  </si>
  <si>
    <t xml:space="preserve">Brindar atención médica programada </t>
  </si>
  <si>
    <t xml:space="preserve">Personal médico </t>
  </si>
  <si>
    <t xml:space="preserve">Falta de personal médico </t>
  </si>
  <si>
    <t xml:space="preserve">Actualizar información clínica del usuario en sistema </t>
  </si>
  <si>
    <t xml:space="preserve">Dificultad con el sistema interno </t>
  </si>
  <si>
    <t xml:space="preserve">Recibir resultados pruebas complementarias </t>
  </si>
  <si>
    <t xml:space="preserve">Demora en la entrega de resultados pruebas médicas </t>
  </si>
  <si>
    <t>Evaluaciones psicométricas  realizadas</t>
  </si>
  <si>
    <t>Porcentaje de NN evaluados</t>
  </si>
  <si>
    <t>Reportes en SIGES e informe de evaluación</t>
  </si>
  <si>
    <t>Realizar entrevista inicial psicología</t>
  </si>
  <si>
    <t>Evaluadora</t>
  </si>
  <si>
    <t xml:space="preserve">Inasistencia de los usuarios a la cita </t>
  </si>
  <si>
    <t>Realizar observación clínica</t>
  </si>
  <si>
    <t>Aplicar de pruebas psicométricas</t>
  </si>
  <si>
    <t>Retrasos en la recepción de las pruebas psicométricas</t>
  </si>
  <si>
    <t>Corregir las pruebas psicométricas y elaborar informe</t>
  </si>
  <si>
    <t xml:space="preserve">Desactualización de las licencias para la corrección de pruebas </t>
  </si>
  <si>
    <t>Elaborar informe trimestral de evaluaciones realizadas</t>
  </si>
  <si>
    <t xml:space="preserve">Enc. Evaluación del desarrollo </t>
  </si>
  <si>
    <t>No identificado</t>
  </si>
  <si>
    <t>Diagnósticos realizados</t>
  </si>
  <si>
    <t>Revisar resultados de pruebas médicas complementarias</t>
  </si>
  <si>
    <t>Pediatra, fisiatra, psiquiatra</t>
  </si>
  <si>
    <t>Realizar discusión de caso médico</t>
  </si>
  <si>
    <t>Disponibilidad de equipo médico para asistir a las sesiones</t>
  </si>
  <si>
    <t>Visitar a la escuela y realizar observación clínica</t>
  </si>
  <si>
    <t>Evaluadora y Trabajador social</t>
  </si>
  <si>
    <t xml:space="preserve">Carencia de transporte institucional para realizar la visita </t>
  </si>
  <si>
    <t>Realizar discusión general de caso</t>
  </si>
  <si>
    <t>Pediatra, fisiatra, psiquiatra, trabajador social, evaluadora</t>
  </si>
  <si>
    <t>Disponibilidad de los integrantes  para asistir a las sesiones</t>
  </si>
  <si>
    <t xml:space="preserve">Entregar informes diagnósticos a las familias </t>
  </si>
  <si>
    <t xml:space="preserve">Evaluador/a y trabajador social </t>
  </si>
  <si>
    <t xml:space="preserve">Inasistencia de las familias </t>
  </si>
  <si>
    <t xml:space="preserve">Elaborar informe trimestral de Diagnósticos entregados </t>
  </si>
  <si>
    <t xml:space="preserve">Enc. Evaluación y Diagnóstico </t>
  </si>
  <si>
    <t>Información desactualizada en SIGES</t>
  </si>
  <si>
    <t>Determinada la evolución clínica de los usuarios</t>
  </si>
  <si>
    <t>Porcentaje de NN reevaluados</t>
  </si>
  <si>
    <t xml:space="preserve">Reportes en SIGES </t>
  </si>
  <si>
    <t xml:space="preserve">Recibir solicitud de reevaluación </t>
  </si>
  <si>
    <t>Personal Clínico y Trabajador social</t>
  </si>
  <si>
    <t>Aplicar escalas motoras</t>
  </si>
  <si>
    <t>Fisiatra</t>
  </si>
  <si>
    <t>Realizar observación clínica del caso</t>
  </si>
  <si>
    <t xml:space="preserve">Evaluadora y Encargada Evaluación del Desarrollo </t>
  </si>
  <si>
    <t>Aplicar pruebas psicométricas</t>
  </si>
  <si>
    <t>Carencia de pruebas piscometrica. 
Carencia de personal evaluador sede S.J</t>
  </si>
  <si>
    <t>Pediatra y Fisiatra</t>
  </si>
  <si>
    <t xml:space="preserve">Elaborar informe trimestral de reevaluaciones realizadas </t>
  </si>
  <si>
    <t>No.</t>
  </si>
  <si>
    <t>Estrategia</t>
  </si>
  <si>
    <t>Resultado efecto</t>
  </si>
  <si>
    <t>Linea Base</t>
  </si>
  <si>
    <t>Meta</t>
  </si>
  <si>
    <t>Distrubución metas</t>
  </si>
  <si>
    <t>Medio de Verificación</t>
  </si>
  <si>
    <t xml:space="preserve">Responsable </t>
  </si>
  <si>
    <t xml:space="preserve">Actividades </t>
  </si>
  <si>
    <t xml:space="preserve">Presupuesto </t>
  </si>
  <si>
    <t>Involucrados</t>
  </si>
  <si>
    <t>Cronograma</t>
  </si>
  <si>
    <t>T-I</t>
  </si>
  <si>
    <t>T-II</t>
  </si>
  <si>
    <t>T-III</t>
  </si>
  <si>
    <t>T-IV</t>
  </si>
  <si>
    <t>N/D</t>
  </si>
  <si>
    <t>N/A</t>
  </si>
  <si>
    <t>Mejoramiento de la calidad de las Intervenciones</t>
  </si>
  <si>
    <t xml:space="preserve">Potenciado el desarrollo integral del NN. </t>
  </si>
  <si>
    <t xml:space="preserve">Intervenciones terapeuticas a los NN
</t>
  </si>
  <si>
    <t>Porcetaje de niños intervenidos</t>
  </si>
  <si>
    <t xml:space="preserve">89%
</t>
  </si>
  <si>
    <t xml:space="preserve">Informes de egreso por servicio 
</t>
  </si>
  <si>
    <t xml:space="preserve">Realizar evaluación  inicia del usuario </t>
  </si>
  <si>
    <t xml:space="preserve">Implementar plan de intervencion </t>
  </si>
  <si>
    <t>Poco involucramiento por parte de los padres</t>
  </si>
  <si>
    <t>Incumplimiento de las familias</t>
  </si>
  <si>
    <t>Alto nivel de deserción en los servicios de atención</t>
  </si>
  <si>
    <t>Licencias por maternidad en terapéutas</t>
  </si>
  <si>
    <t>Reevaluar el paciente</t>
  </si>
  <si>
    <t>Elaborar y entregar Informe de egreso</t>
  </si>
  <si>
    <t>El ausentismo de los usuarios podría ocacionar que la información para el informe sea insuficiente</t>
  </si>
  <si>
    <t>Adquiridas habilidades parentales y psicoeducación en los servicios de familias.</t>
  </si>
  <si>
    <t>Intervenciones terapéuticas a familias</t>
  </si>
  <si>
    <t>Porcentaje de familias atendidas en el año.</t>
  </si>
  <si>
    <t>Asistencia y reportes de atenciones.</t>
  </si>
  <si>
    <t xml:space="preserve">Realizar evaluación inical de la familia </t>
  </si>
  <si>
    <t>Poco interés en los entrenamiento a familias</t>
  </si>
  <si>
    <t>Informe de egreso</t>
  </si>
  <si>
    <t xml:space="preserve">Adquiridas habilidades para el manejo de la discapacidad de su hijo. </t>
  </si>
  <si>
    <t>Entrenamiento a Familias Padres que hayan culminado competencias requeridas.</t>
  </si>
  <si>
    <t>Porcentaje de familias que egresen del programa de entrenamiento con competencias adquiridas</t>
  </si>
  <si>
    <t>Formulario de evaluación pre y post. Listado de asistencia, reportes de los terapeutas</t>
  </si>
  <si>
    <t>Identificar necesidades</t>
  </si>
  <si>
    <t>Desarrollar el programa</t>
  </si>
  <si>
    <t>Poca atención de los padres al material didácticico</t>
  </si>
  <si>
    <t>Evaluar cumplimiento de objetivo, hacer informe de resultados.</t>
  </si>
  <si>
    <t>Línea base</t>
  </si>
  <si>
    <t>Distribución de la meta</t>
  </si>
  <si>
    <t>Medio de verificación</t>
  </si>
  <si>
    <t xml:space="preserve">Involucrados </t>
  </si>
  <si>
    <t xml:space="preserve">Normatizacion y estandarización de la gestión institucional </t>
  </si>
  <si>
    <t xml:space="preserve">Asegurada la normatización institucional </t>
  </si>
  <si>
    <t>Asesoramiento Jurídico del CAID realizado</t>
  </si>
  <si>
    <t>Porcentaje de solicitudes atendidas</t>
  </si>
  <si>
    <t xml:space="preserve">Dpto. Jurídico </t>
  </si>
  <si>
    <t>Recepción de la solicitud de opinión legal y revisión de la documentación que requiere el servicio.</t>
  </si>
  <si>
    <t xml:space="preserve">Todas las áreas </t>
  </si>
  <si>
    <t>Análisis de la documentación legal (leyes, decretos, reglamentos, resoluciones y demás), relacionados con la situación a tratar, puede requerir retroalimentación de las áreas o entidad externa.</t>
  </si>
  <si>
    <t>Elaborar reporte trimestral de solicitudes de opinión legal.</t>
  </si>
  <si>
    <t xml:space="preserve">Retraso en la entrega </t>
  </si>
  <si>
    <t>Porcentaje de solicitudes de representaciones legales atendidas</t>
  </si>
  <si>
    <t>Actos de Alguacil con Notificaciones y Instancias  (Entrada y/o Salida)</t>
  </si>
  <si>
    <t>Realizar la coordinación de acciones con los abogados tendentes a la representación legal.</t>
  </si>
  <si>
    <t>Realizar proceso de litigio con la parte demandada/demandante y dilucidar los aspectos concernientes a los fundamentos de hechos, ante el tribunal.</t>
  </si>
  <si>
    <t>Preparar y depositar: Inventarios de documentos, escritos de defensa y replica, actos de alguacil y conclusiones, en torno al caso ante el tribunal apoderado.</t>
  </si>
  <si>
    <t>Elaborar reporte trimestral de representación legal</t>
  </si>
  <si>
    <t xml:space="preserve">Analista </t>
  </si>
  <si>
    <t xml:space="preserve">Documentos legales revisados y/o elaborados
</t>
  </si>
  <si>
    <t>Porcentaje  de solicitudes elaboración y/o revisión de documentos legales  atendidas</t>
  </si>
  <si>
    <t>Recibir la solicitud de elaboración, revisión, renovación o modificación del Documento legal.</t>
  </si>
  <si>
    <t>Porcentaje de notarizaciones atendidas</t>
  </si>
  <si>
    <t xml:space="preserve">Documento legal notarizado y cantidad de originales para entrega a Parte Interesada </t>
  </si>
  <si>
    <t>Verificar los requisitos y alcance de la solicitud para detectar posible información adicional requerida.</t>
  </si>
  <si>
    <t>Validación del documento legal y remisión al área correspondiente.</t>
  </si>
  <si>
    <t>Elaborar reporte trimestral de documentos legales elaborados y/o revisados.</t>
  </si>
  <si>
    <t>Planificación operativa 2026 formulada</t>
  </si>
  <si>
    <t xml:space="preserve">Plan Operativo elaborado </t>
  </si>
  <si>
    <t>Documento POA</t>
  </si>
  <si>
    <t>Retrasos en la remisión de las informaciones por parte de las áreas</t>
  </si>
  <si>
    <t xml:space="preserve">Todo las áreas </t>
  </si>
  <si>
    <t>Personal DPD</t>
  </si>
  <si>
    <t xml:space="preserve">Socializar la planificación operativa institucional con la Dirección Nacional y el comité ejecutivo </t>
  </si>
  <si>
    <t xml:space="preserve">Dirección Nacional </t>
  </si>
  <si>
    <t xml:space="preserve">Socializar documento final </t>
  </si>
  <si>
    <t>Todo el personal</t>
  </si>
  <si>
    <t xml:space="preserve">Planificación Operativa 2025 evaluada </t>
  </si>
  <si>
    <t xml:space="preserve">Informes de seguimiento elaborados </t>
  </si>
  <si>
    <t>Informes de seguimiento trimestral</t>
  </si>
  <si>
    <t xml:space="preserve">Remitir a las áreas matriz para reporte ejecución plan operativo </t>
  </si>
  <si>
    <t>Revisar las matrices, validar las evidencias de ejecución presentadas y realizar ajustes en caso de ser necesarios</t>
  </si>
  <si>
    <t>Reportes de metas físicas financiera elaborados</t>
  </si>
  <si>
    <t>Reporte metas físicas financieras</t>
  </si>
  <si>
    <t>Cargar en SIGEF los reportes de meta física financiera y remitir a OAI para la publicación el portal institucional.</t>
  </si>
  <si>
    <t xml:space="preserve">Plan Anual de Compras </t>
  </si>
  <si>
    <t xml:space="preserve">Plan de compras elaborado </t>
  </si>
  <si>
    <t>Plan de compras, correos, matriz de requerimientos</t>
  </si>
  <si>
    <t>Solicitar a las áreas la planificación de sus requerimientos</t>
  </si>
  <si>
    <t>Consolidar la información recibida y remitir a compras para asignación de códigos y precios</t>
  </si>
  <si>
    <t xml:space="preserve">Elaborar PACC y remitir a Dirección Nacional para su revisión y aprobación </t>
  </si>
  <si>
    <t xml:space="preserve">Procesos institucionales documentados </t>
  </si>
  <si>
    <t>Porcentaje de solicitudes de documentos respondidos</t>
  </si>
  <si>
    <t>Matriz registro maestro de documentos</t>
  </si>
  <si>
    <t xml:space="preserve">Realizar levantamientos y actualización de la documentación de procesos. </t>
  </si>
  <si>
    <t>Elaborar manuales de procesos sustantivos con aplicación de mejoras, según aplique.</t>
  </si>
  <si>
    <t>Remitir a los responsables de procesos para validación</t>
  </si>
  <si>
    <t>Gestión de la aprobación y distribución del Manual de procesos Sustantivos.</t>
  </si>
  <si>
    <t xml:space="preserve">Comité Ejecutivo, Directores </t>
  </si>
  <si>
    <t xml:space="preserve">Auditoría interna de procesos realiuzada </t>
  </si>
  <si>
    <t xml:space="preserve">Procedimiento de auditoría interna implementado </t>
  </si>
  <si>
    <t xml:space="preserve">Plan de mejora institucional implementado </t>
  </si>
  <si>
    <t xml:space="preserve">Informe de  implementación </t>
  </si>
  <si>
    <t xml:space="preserve">Coordinar con el comité de calidad la actualización del autodiagnóstico CAF </t>
  </si>
  <si>
    <t xml:space="preserve">Retrasos en la actualización de las informaciones </t>
  </si>
  <si>
    <t xml:space="preserve">Comité de Calidad </t>
  </si>
  <si>
    <t>Elaborar y remitir al MAP los informes de implementación del plan de mejora</t>
  </si>
  <si>
    <t>Incumplimiento en la ejecución de las actividades programadas</t>
  </si>
  <si>
    <t>Informe memoria de gestión institucional elaborado</t>
  </si>
  <si>
    <t xml:space="preserve">Cantidad de informes memoria de gestión elaborados </t>
  </si>
  <si>
    <t>Informes, correo de remisión</t>
  </si>
  <si>
    <t>Todos los  áreas</t>
  </si>
  <si>
    <t xml:space="preserve">Consolidar la información recibida y remitir a D.N. para su revisión </t>
  </si>
  <si>
    <t xml:space="preserve">Remitir informe al MSP y a Comunicaciones para la carga al portal de transparencia </t>
  </si>
  <si>
    <t xml:space="preserve">Autoevaluación NOBACI realizada </t>
  </si>
  <si>
    <t xml:space="preserve">Informes de autoevaluación NOBACI elaborado </t>
  </si>
  <si>
    <t>Realizar levantamiento de información y recopilación de evidencias</t>
  </si>
  <si>
    <t>Notificar a las distintas áreas los hallazgos y recomendaciones</t>
  </si>
  <si>
    <t xml:space="preserve">Aprobar matriz para la carga </t>
  </si>
  <si>
    <t>Relacionamiento Interinstitucional</t>
  </si>
  <si>
    <t xml:space="preserve">Mejoradas las capacidades institucionales vía la cooperación interinstitucional </t>
  </si>
  <si>
    <t xml:space="preserve">Convenios de cooperación firmados </t>
  </si>
  <si>
    <t>Porcentaje de iniciativas con informe de implementación elaborado</t>
  </si>
  <si>
    <t xml:space="preserve">Informe seguimiento ejecución convenios </t>
  </si>
  <si>
    <t xml:space="preserve">Div. De Cooperación Internacional </t>
  </si>
  <si>
    <t xml:space="preserve">Recibir solitudes de cooperación </t>
  </si>
  <si>
    <t xml:space="preserve">Incumplimiento de los enlaces de convenios en la ejecución de las actividades  </t>
  </si>
  <si>
    <t xml:space="preserve">Todas las áreas y enlaces de convenios </t>
  </si>
  <si>
    <t>Coordinar mesas de trabajo con las áreas solicitantes y los posibles cooperantes</t>
  </si>
  <si>
    <t>Porcentaje de solicitudes de cooperación atendidas</t>
  </si>
  <si>
    <t xml:space="preserve">Matriz registro y seguimiento solicitudes de cooperación </t>
  </si>
  <si>
    <t>Realizar seguimiento trimestral de convenios firmados con los enlaces asignados</t>
  </si>
  <si>
    <t>Que no haya cooperantes disponibles</t>
  </si>
  <si>
    <t xml:space="preserve">Elaborar informe trimestral de ejecución de convenios </t>
  </si>
  <si>
    <t>Fortalecimiento de la Gestión Humana</t>
  </si>
  <si>
    <t>Reclutamiento y Selección por Competencias.  (concurso)</t>
  </si>
  <si>
    <t xml:space="preserve">Porcentaje selección de personal reclutado basado en el perfil. </t>
  </si>
  <si>
    <t>Informes de reclutamiento y selección de personal</t>
  </si>
  <si>
    <t>Dpto. Recursos Humanos</t>
  </si>
  <si>
    <t xml:space="preserve">Elaborar planificación anual de recursos humanos </t>
  </si>
  <si>
    <t>No contar con la detección oportuna de necesidades de personal de los encargados</t>
  </si>
  <si>
    <t xml:space="preserve">Todas los encargados </t>
  </si>
  <si>
    <t>Recibir las requisiciones de necesidades de personal</t>
  </si>
  <si>
    <t>Enlaces RRHH</t>
  </si>
  <si>
    <t>Publicación de las vacantes en los medios digitales establecidos</t>
  </si>
  <si>
    <t>Div. Comunicaciones</t>
  </si>
  <si>
    <t xml:space="preserve">Recepción y clasificación de los CV </t>
  </si>
  <si>
    <t>Analista de Reclutamiento</t>
  </si>
  <si>
    <t>Realizar las entrevistas iniciales para la elección de ternas, además de la aplicación de pruebas</t>
  </si>
  <si>
    <t>Retraso de parte del candidato en llenar las pruebas psicométricas establecidas</t>
  </si>
  <si>
    <t>Selección de candidatos basado en competencias</t>
  </si>
  <si>
    <t>Supervisor del área requiriente</t>
  </si>
  <si>
    <t>Realizar proceso de inducción de nuevos colaboradores</t>
  </si>
  <si>
    <t xml:space="preserve">No identificados </t>
  </si>
  <si>
    <t>Analista RRHH</t>
  </si>
  <si>
    <t xml:space="preserve"> Capacitación del Personal</t>
  </si>
  <si>
    <t xml:space="preserve">Porcentaje de  implementación del plan </t>
  </si>
  <si>
    <t xml:space="preserve"> Informe trimestral de ejecución de plan de capacitación.</t>
  </si>
  <si>
    <t>Realizar detección de las necesidades  de capacitaciones del personal</t>
  </si>
  <si>
    <t>No contar con la detección oportuna de necesidades de capacitación de los departamentos</t>
  </si>
  <si>
    <t>Analista de Capacitación</t>
  </si>
  <si>
    <t>Diseñar  el plan de capacitación anual</t>
  </si>
  <si>
    <t>Evaluación de Capacitación</t>
  </si>
  <si>
    <t>Gestionar el plan de capacitaciones a través de la programación de acciones  formativas</t>
  </si>
  <si>
    <t>No contar con la disponibilidad presupuestaria para ejecutar las capacitaciones planificadas</t>
  </si>
  <si>
    <t>Monitorear la ejecución del plan de capacitación</t>
  </si>
  <si>
    <t>Remisión tardía del informe de capacitación</t>
  </si>
  <si>
    <t>Evaluación de Desempeño</t>
  </si>
  <si>
    <t>Porcentaje de unidades que entregan  evaluaciones en tiempo establecido</t>
  </si>
  <si>
    <t xml:space="preserve"> Informes de resultados</t>
  </si>
  <si>
    <t>Coordinar le elaboración de los acuerdos de desempeño de todo el personal</t>
  </si>
  <si>
    <t>Retraso en la remisión del informe de evaluación de desempeño</t>
  </si>
  <si>
    <t>Todos los encargados</t>
  </si>
  <si>
    <t>X</t>
  </si>
  <si>
    <t>Instruir a los supervisores sobre el proceso de evaluación de desempeño</t>
  </si>
  <si>
    <t>Planificar y elaborar el cronograma de seguimiento para las evaluaciones trimestrales</t>
  </si>
  <si>
    <t>Gestionar las mejoras de las evaluaciones a través de la actualización de los acuerdos.</t>
  </si>
  <si>
    <t>Presentar el informe consolidado de los resultados de las evaluaciones del desempeño institucional.</t>
  </si>
  <si>
    <t>Enc. DRH</t>
  </si>
  <si>
    <t>Relaciones Laborales (compensaciones y beneficios / registro y control)</t>
  </si>
  <si>
    <t xml:space="preserve">Porcentaje de colaboradores reajustados </t>
  </si>
  <si>
    <t>Solicitud de no objeción e informe de novedades de nómina</t>
  </si>
  <si>
    <t>No contar con la disponibilidad presupuestaria</t>
  </si>
  <si>
    <t>DAF</t>
  </si>
  <si>
    <t xml:space="preserve">Porcentaje de colaboradores beneficiados con incentivos </t>
  </si>
  <si>
    <t xml:space="preserve">Nómina de pago </t>
  </si>
  <si>
    <t>Que la información en la matriz de incentivos esté incompleta</t>
  </si>
  <si>
    <t>Gestionar el bono de evaluación del desempeño para empleados de carrera.</t>
  </si>
  <si>
    <t>No alcanzar la puntuación mínima establecida</t>
  </si>
  <si>
    <t>Gestionar incentivo por cumplimiento de indicadores SISMAP</t>
  </si>
  <si>
    <t>DPD, DAF</t>
  </si>
  <si>
    <t>Porcentaje de solicitudes servicio s de RRHH atendidos</t>
  </si>
  <si>
    <t>Informe de servicios atendidos por recursos humanos / encuesta de satisfacción</t>
  </si>
  <si>
    <t>Atender los requerimientos de los colaboradores</t>
  </si>
  <si>
    <t>Registrar las entradas y salidas de los requerimientos</t>
  </si>
  <si>
    <t>Llevar un registro de las solicitudes de pago de indemnización</t>
  </si>
  <si>
    <t xml:space="preserve">Medir la satisfacción de los servicios de los colaboradores </t>
  </si>
  <si>
    <t>Desarrollo de Carrera (promociones y ascensos)</t>
  </si>
  <si>
    <t>Cantidad de promociones y ascensos</t>
  </si>
  <si>
    <t>Que colaborador no cumpla con el perfil requerido para la promoción</t>
  </si>
  <si>
    <t>Que la promoción sea vertical y conlleve a realizar un concurso</t>
  </si>
  <si>
    <t>Que la promoción conlleve un reajuste salarial y no cuente con disponibilidad presupuestaria</t>
  </si>
  <si>
    <t xml:space="preserve">Tramitar al MAP solicitudes de no objeción para promoción </t>
  </si>
  <si>
    <t xml:space="preserve">Elaborar acciones del personal promovido </t>
  </si>
  <si>
    <t>Fotografías de actividades informe de realización</t>
  </si>
  <si>
    <t>Analista</t>
  </si>
  <si>
    <t>Contactar fundaciones afines a la actividad</t>
  </si>
  <si>
    <t>Elaborar plan de actividad</t>
  </si>
  <si>
    <t>Enc. RRHH</t>
  </si>
  <si>
    <t>Realizar actividad</t>
  </si>
  <si>
    <t xml:space="preserve">Nóminas Presentadas y Pagadas </t>
  </si>
  <si>
    <t>Porcentaje de nóminas pagadas</t>
  </si>
  <si>
    <t>Libramientos de pagos</t>
  </si>
  <si>
    <t>Generar reporte de nómina en el SASP</t>
  </si>
  <si>
    <t>Que haya errores en la digitación de los reportes</t>
  </si>
  <si>
    <t>Encargado Administrativo y Financiero, Dirección Nacional, Técnico de Nómina, División de Contabilidad</t>
  </si>
  <si>
    <t>elaborar preventivo-compromiso y cargar del código de archivo en el SIGEF.</t>
  </si>
  <si>
    <t>Que haya errores en la partida de los descuentos</t>
  </si>
  <si>
    <t>Enviar archivo y anexos de las nóminas a analista de Contraloría General de la República (UAI) para aprobación, generar los libramientos por nóminas.</t>
  </si>
  <si>
    <t>Que el archivo no tenga anexos y avales correspondientes</t>
  </si>
  <si>
    <t xml:space="preserve">Reporte ingresos por servicios </t>
  </si>
  <si>
    <t xml:space="preserve">Dpto. Financiero </t>
  </si>
  <si>
    <t xml:space="preserve">Elaborar relación mensual de ingresos por servicios facturados </t>
  </si>
  <si>
    <t>Dpto. de Planificación y Desarrollo</t>
  </si>
  <si>
    <t>Indicador IGP ( Indicador del Gasto Público)</t>
  </si>
  <si>
    <t>Realizar levantamiento de los bienes y servicios requeridos por todas las áreas del CAID</t>
  </si>
  <si>
    <t>Departamento de Planificación y Desarrollo</t>
  </si>
  <si>
    <t>Realizar las modificaciones presupuestarias y las reprogramaciones de cuotas</t>
  </si>
  <si>
    <t>Dependencias del CAID y DIGEPRES</t>
  </si>
  <si>
    <t>Solicitar a DIGEPRES la asignación de las cuotas de pagos y modificaciones presupuestarias (para la disponibilidad de fondos y poder cumplir con los pagos)</t>
  </si>
  <si>
    <t>Elaborar los preventivos y compromisos que certifican la existencia de fondos para la compra de bienes y servicios, según Decreto 15-17, para el cumplimiento de dicha normativa</t>
  </si>
  <si>
    <t>Fallas en el SIGEF</t>
  </si>
  <si>
    <t>Analista Financiero, División de Contabilidad</t>
  </si>
  <si>
    <t>Analizar los expedientes de pago, clasificando por cuenta presupuestaria, y determinar sus apropiaciones, cuotas e impuestos, así como los libramientos</t>
  </si>
  <si>
    <t>Analista Financiero, División de Contabilidad, DAF</t>
  </si>
  <si>
    <t>Indicador SISACNOC</t>
  </si>
  <si>
    <t>Elaborar, revisar y firmar los formularios establecidos en la norma de corte y cierre contable para las instituciones del Gobierno Central</t>
  </si>
  <si>
    <t>Fallas en el SISACNOC</t>
  </si>
  <si>
    <t>Página de Transparencia</t>
  </si>
  <si>
    <t xml:space="preserve">Elaborar, revisar y remitir del Balance General Mensual, en formato PDF y Excel </t>
  </si>
  <si>
    <t xml:space="preserve">Elaborar, revisar y remitir de las cuentas por pagar mensual, en formato PDF y Excel </t>
  </si>
  <si>
    <t xml:space="preserve">Elaborar, revisar y remitir de la ejecución mensual, en formato PDF y Excel </t>
  </si>
  <si>
    <t xml:space="preserve">Elaborar, revisar y remitir del inventario de activos fijos semestral, en formato PDF y Excel </t>
  </si>
  <si>
    <t>Libramientos de pagos, Transferencia bancaria y Cheques Reposición Cajas Chicas</t>
  </si>
  <si>
    <t>Validar reportes de las nominas, descuentos, ISR.</t>
  </si>
  <si>
    <t>Fallas en los Sistema Sugep y SIGEF</t>
  </si>
  <si>
    <t xml:space="preserve">Elaborar preventivo-compromiso en el SIGEF. Devengado y libramiento de todos los pagos pendientes </t>
  </si>
  <si>
    <t>Realizar pago de viáticos al personal del CAID conforme a la tabla aprobada por el MAP</t>
  </si>
  <si>
    <t>Falla en el Internet banking/ falla SUGEP</t>
  </si>
  <si>
    <t xml:space="preserve">División de Contabilidad, Unidad de Auditoria de la Controlaría </t>
  </si>
  <si>
    <t xml:space="preserve">Realizar reposiciones de caja chica solicitadas por las enlaces </t>
  </si>
  <si>
    <t>División de Contabilidad, Unidad de Auditoria de la Controlaría y custodio de caja Chica</t>
  </si>
  <si>
    <t>Codificar y registrar los activos fijos adquiridos</t>
  </si>
  <si>
    <t>Fallas en el SIAB</t>
  </si>
  <si>
    <t>Realizar conciliaciones de los sistemas SIGEF y SIAB</t>
  </si>
  <si>
    <t>Mantener actualizado el registro de activos fijos con los movimientos realizados (bajas, movimientos)</t>
  </si>
  <si>
    <t xml:space="preserve">Sostenibilidad financiera.
</t>
  </si>
  <si>
    <t>Incrementados los ingresos directos por prestación de servicios.</t>
  </si>
  <si>
    <t xml:space="preserve">Ingresos por servicios </t>
  </si>
  <si>
    <t xml:space="preserve">Porcentaje de incremento de los ingresos </t>
  </si>
  <si>
    <t>Asegurada la continuidad de las operaciones del CAID</t>
  </si>
  <si>
    <t>Ejecución Presupuestaria Financiera</t>
  </si>
  <si>
    <t>Informes Financieros elaborados y Presentados</t>
  </si>
  <si>
    <t>Porcentaje de Informe presentados ante la OAI</t>
  </si>
  <si>
    <t>Porcenaje de activos fijos registrados en el SIAB</t>
  </si>
  <si>
    <t xml:space="preserve">Pago de compromisos contraídos </t>
  </si>
  <si>
    <t>Porcentaje de compromisos pagados</t>
  </si>
  <si>
    <t>Inventario de activo fijo debidamente administrado</t>
  </si>
  <si>
    <t xml:space="preserve">Porcentaje de activos fijos adquiridos y registrados </t>
  </si>
  <si>
    <t>Reducidos los gastos operativos en las actividades del CAID</t>
  </si>
  <si>
    <t>Cantidad actividades de  eficientización energética implementadas</t>
  </si>
  <si>
    <t>Informe de cumplimiento de medidas de eficientización energética elaborados</t>
  </si>
  <si>
    <t>Dpto. Infraestructura</t>
  </si>
  <si>
    <t xml:space="preserve">Bajo nivel de receptividad por parte del personal </t>
  </si>
  <si>
    <t xml:space="preserve">Enc. Dpto. Administrativo </t>
  </si>
  <si>
    <t xml:space="preserve">Monitorear la implementación de las políticas </t>
  </si>
  <si>
    <t xml:space="preserve">Dpto. Comunicaciones </t>
  </si>
  <si>
    <t xml:space="preserve">Elaborar informe trimestral medición de consumo energético  </t>
  </si>
  <si>
    <t>Poca disponibilidad presupuestaria</t>
  </si>
  <si>
    <t xml:space="preserve">Personal mantenimiento </t>
  </si>
  <si>
    <t xml:space="preserve">Remozamientos y adecuaciones de infraestructuras </t>
  </si>
  <si>
    <t>Porcentaje de adecuaciones realizadas</t>
  </si>
  <si>
    <t xml:space="preserve"> Informe de trabajos realizados</t>
  </si>
  <si>
    <t>Identificar y/o recibir solicitudes de necesidades de adecuaciones físicas</t>
  </si>
  <si>
    <t xml:space="preserve">Departamento  de Compras y Servicios Generales, </t>
  </si>
  <si>
    <t xml:space="preserve">Elaborar propuesta del plan anual de adecuaciones </t>
  </si>
  <si>
    <t xml:space="preserve">Socializar y solicitar aprobación </t>
  </si>
  <si>
    <t xml:space="preserve">Elaborar solicitudes de compras </t>
  </si>
  <si>
    <t>Supervisar la ejecución de las adecuaciones</t>
  </si>
  <si>
    <t xml:space="preserve">Informes de supervisión elaborados </t>
  </si>
  <si>
    <t>Realizar levantamientos</t>
  </si>
  <si>
    <t>Realizar Diseño y presupuesto</t>
  </si>
  <si>
    <t>Preparar proceso con especificaciones técnicas  para licitar</t>
  </si>
  <si>
    <t>Gestión y seguimiento al Indicador de Uso del Sistema Nacional de Contrataciones Públicas (SISCOMPRAS)</t>
  </si>
  <si>
    <t>Porcentaje de cumplimiento SISCOMPRAS (Indicadores de Uso del Sistema Nacional de Contrataciones Públicas)</t>
  </si>
  <si>
    <t>Evaluaciones publicadas en el Sub-Portal de Siscompras</t>
  </si>
  <si>
    <t xml:space="preserve">Dpto. Administrativo </t>
  </si>
  <si>
    <t>Iniciar los procesos de compras y contrataciones conforme a lo establecido en la planificación (PACC)</t>
  </si>
  <si>
    <t>Fallas en el portal de compras y contrataciones que imposibilite cargar las informaciones</t>
  </si>
  <si>
    <t>Dirección Nacional, Áreas Requirentes y Comité de Compras</t>
  </si>
  <si>
    <t>Publicar los procesos de compras en el portal transaccional y el portal institucional</t>
  </si>
  <si>
    <t>Gestionar los procesos de compras, conforme al cronograma de actividades de cada proceso</t>
  </si>
  <si>
    <t>Administrar la elaboración y firma de adjudicaciones de contratos de bienes y servicios, así como el cierre de los mismos</t>
  </si>
  <si>
    <t>No cumplir con el plazo de los 20 días hábiles para suscribir el contrato como lo establece la Ley 340-06 de compras y contrataciones</t>
  </si>
  <si>
    <t>Departamento Jurídico</t>
  </si>
  <si>
    <t>Elaboración y ejecución del plan de mantenimiento preventivo de flotilla vehicular</t>
  </si>
  <si>
    <t>Porcentaje de ejecución según lo planificado</t>
  </si>
  <si>
    <t>Conduce de recepción de los mantenimientos otorgados a la flotilla vehicular o informes de mantenimientos realizados</t>
  </si>
  <si>
    <t>Elaborar el Plan de Mantenimiento Preventivo de la Flotilla Vehicular</t>
  </si>
  <si>
    <t>Sin riesgo identificado</t>
  </si>
  <si>
    <t xml:space="preserve">Departamento Administrativo Financiero, División de Compras y Contrataciones, División de Servicios Generales </t>
  </si>
  <si>
    <t>Ejecutar el Plan de Mantenimiento Preventivo de la Flotilla Vehicular</t>
  </si>
  <si>
    <t>Que no se cuente oportunamente con los repuestos y lubricantes necesarios</t>
  </si>
  <si>
    <t>Realizar informe de ejecución del Plan de Mantenimiento Preventivo de la Flotilla Vehicular</t>
  </si>
  <si>
    <t>Porcentaje de insumos requeridos y entregados</t>
  </si>
  <si>
    <t>Cantidad de insumos entregados</t>
  </si>
  <si>
    <t>Recepción de Entradas y Salidas de Mercancías al Almacén</t>
  </si>
  <si>
    <t xml:space="preserve">Errores en la recepción de los bienes (conteo, revisión de especificaciones y registro de recepción) </t>
  </si>
  <si>
    <t>División de Servicios Generales, Sección de Almacén y Suministros</t>
  </si>
  <si>
    <t>Verificación de disponibilidad de material gastable en inventario de almacén</t>
  </si>
  <si>
    <t>Reposición del material gastable</t>
  </si>
  <si>
    <t>No solicitar la reposición de los artículos que estén con un mínimo de existencia para reabastecer el almacén</t>
  </si>
  <si>
    <t>Porcentaje de Gestión, administración y control de inventario</t>
  </si>
  <si>
    <t>Informe de verificación trimestral sobre el inventario de almacén</t>
  </si>
  <si>
    <t>Actualización de inventario trimestral para fines de reporte de los estados financieros</t>
  </si>
  <si>
    <t>Errores en el conteo físico de los artículos</t>
  </si>
  <si>
    <t>Sin áreas involucradas</t>
  </si>
  <si>
    <t xml:space="preserve">Mantenimientos Preventivos y Correctivos </t>
  </si>
  <si>
    <t>Porcentaje mantenimiento preventivo y correctivo aires acondicionados y grupo electrógeno</t>
  </si>
  <si>
    <t>Reporte de mantenimiento periódico</t>
  </si>
  <si>
    <t xml:space="preserve"> Levantamiento de la necesidad e inspección de los distintos grupos involucrados. </t>
  </si>
  <si>
    <t>Que no se realicen las ordenes de requerimientos a tiempo para cumplir con el cronograma de mantenimiento realizado por servicios externos</t>
  </si>
  <si>
    <t xml:space="preserve">Solicitud de mantenimiento preventivo y correctivo. </t>
  </si>
  <si>
    <t>Ejecución y seguimiento del mantenimiento periódicamente.</t>
  </si>
  <si>
    <t>Porcentaje mantenimiento preventivo y correctivo infraestructura</t>
  </si>
  <si>
    <t xml:space="preserve"> Levantamiento de la necesidad y planeamiento de las intervenciones para permitir la continuidad de la operatividad. </t>
  </si>
  <si>
    <t xml:space="preserve">Solicitud de mantenimiento preventivo y correctivo necesario. </t>
  </si>
  <si>
    <t>Ejecución y seguimiento del mantenimiento y evaluación del trabajo realizado.</t>
  </si>
  <si>
    <t>Desarrollo de aplicaciones y sistemas</t>
  </si>
  <si>
    <t>Porcentaje de desarrollo de sistemas,
de e- servicios y procesos automatizados</t>
  </si>
  <si>
    <t>Sistema
de Monitoreo
y
Medición
de la
Gestión
Pública
(OPTIC)</t>
  </si>
  <si>
    <t>Dpto. Tecnología de la Información y C.</t>
  </si>
  <si>
    <t>Puesta en marcha de oficina virtual en el portal web</t>
  </si>
  <si>
    <t>Porcentaje de satisfacción
de los usuarios (mesa de
ayuda).</t>
  </si>
  <si>
    <t>Encuesta interna</t>
  </si>
  <si>
    <t>Alta demanda del servicio dificulta la entrega oportuna</t>
  </si>
  <si>
    <t xml:space="preserve">Sistema de firma digital implementado </t>
  </si>
  <si>
    <t>Resistencia al cambio por parte del personal</t>
  </si>
  <si>
    <t>Falta de personal especializado en seguridad informática</t>
  </si>
  <si>
    <t>Personal DTIC</t>
  </si>
  <si>
    <t>Remplazo de equipos sedes CAID SDO, STGO, SJM</t>
  </si>
  <si>
    <t xml:space="preserve">Retrasos en la planificación para la adquisición de los requerimientos </t>
  </si>
  <si>
    <t>Planificar y coordinar las  instalaciones</t>
  </si>
  <si>
    <t xml:space="preserve">Valorada positivamente la imagen institucional del CAID </t>
  </si>
  <si>
    <t xml:space="preserve">Porcentaje de implementación del plan de fortalecimiento de comunicación interna </t>
  </si>
  <si>
    <t xml:space="preserve"> </t>
  </si>
  <si>
    <t>Informe implementación del plan con evidencias</t>
  </si>
  <si>
    <t>Técnico en Comunicación</t>
  </si>
  <si>
    <t>Encargada Comunicación</t>
  </si>
  <si>
    <t xml:space="preserve">Porcentaje de presencia positiva en medios masivos de comunicación nacional </t>
  </si>
  <si>
    <t>Informe de presencia mediática</t>
  </si>
  <si>
    <t xml:space="preserve">Elaborar 12 planes de contenidos para redes sociales </t>
  </si>
  <si>
    <t xml:space="preserve">Elaborar 12 planes de contenidos para página web </t>
  </si>
  <si>
    <t xml:space="preserve">Cantidad de seguidores en redes sociales </t>
  </si>
  <si>
    <t xml:space="preserve">Informe trimestral de crecimiento en redes sociales </t>
  </si>
  <si>
    <t xml:space="preserve">Cantidad de visitas  en la página web </t>
  </si>
  <si>
    <t>Informe trimestral de visitas a la página web institucional</t>
  </si>
  <si>
    <t xml:space="preserve">Implementar estrategia de fortalecimiento de la página web </t>
  </si>
  <si>
    <t>Mejoras a programas de atención implementadas</t>
  </si>
  <si>
    <t>Porcentaje de implementación de las mejoras aprobadas</t>
  </si>
  <si>
    <t>Informes de progreso</t>
  </si>
  <si>
    <t xml:space="preserve">Dpto. De Desarrollo De Servicios </t>
  </si>
  <si>
    <t>Proponer mejoras de acuerdo a las necesidades  identificadas</t>
  </si>
  <si>
    <t>Dirección Nacional y áreas sustantivas</t>
  </si>
  <si>
    <t xml:space="preserve">Retraso en la ejecución de las propuestas </t>
  </si>
  <si>
    <t>Remisión de propuesta para aprobación</t>
  </si>
  <si>
    <t>Implementación de programas aprobados</t>
  </si>
  <si>
    <t>Capacitaciones Externas realizadas</t>
  </si>
  <si>
    <t>Porcentaje de  de capacitaciones externas  realizadas</t>
  </si>
  <si>
    <t>Informes de finalización</t>
  </si>
  <si>
    <t>Recepción de solcitud de capacitación</t>
  </si>
  <si>
    <t>Diseño de capacitación</t>
  </si>
  <si>
    <t>Retraso en diseño de contenido</t>
  </si>
  <si>
    <t>Retraso en remisión de agenda</t>
  </si>
  <si>
    <t>Realización de capacitación</t>
  </si>
  <si>
    <t>No cumplimiento con la fecha programada</t>
  </si>
  <si>
    <t>Realización de encuesta de impacto de capacitación</t>
  </si>
  <si>
    <t>Cantidad de informes de progreso de asesorias realizados</t>
  </si>
  <si>
    <t xml:space="preserve">Recepción de solcitud de asesoría </t>
  </si>
  <si>
    <t>Acompañamiento al solicitantes</t>
  </si>
  <si>
    <t>Trabajos técnicos Interinstitucionales realizados</t>
  </si>
  <si>
    <t>Cantidad de informes de progreso de trabajos interinstitucionales realizados</t>
  </si>
  <si>
    <t>Recepción de solcitud de trabajo en conjunto</t>
  </si>
  <si>
    <t>Acompañamiento a las instituciones solicitantes y participación en mesas técnicas</t>
  </si>
  <si>
    <t xml:space="preserve">Implementación del plan de fortalecimiento de comunicación interna </t>
  </si>
  <si>
    <t xml:space="preserve">Definir plan de fortalecimiento de comunicación interna </t>
  </si>
  <si>
    <t xml:space="preserve">Falta de personal para ejecutar las acciones </t>
  </si>
  <si>
    <t xml:space="preserve">Poner en funcionamiento nuevos canales de comunicación interna en las sedes CAID y UITT a nivel nacional </t>
  </si>
  <si>
    <t xml:space="preserve">Realizar encuesta interna para medir la efectividad del plan </t>
  </si>
  <si>
    <t xml:space="preserve">Implementación del plan difusión de contenidos </t>
  </si>
  <si>
    <t>Matriz con presencia mediática</t>
  </si>
  <si>
    <t>Difusión de contenidos  sobre el CAID, inclusión y discapacidad</t>
  </si>
  <si>
    <t xml:space="preserve">Matriz de presencia mediática </t>
  </si>
  <si>
    <t xml:space="preserve">Producir y garantizar publicación de contenidos institucionales alineados con nuestra estrategia de comunicación </t>
  </si>
  <si>
    <t xml:space="preserve">Falta de apoyo de medios de comunicación y otros aliados. </t>
  </si>
  <si>
    <t xml:space="preserve">Informe con planes y el resultado de las acciones ejecutadas </t>
  </si>
  <si>
    <t xml:space="preserve">Gestor de redes sociales </t>
  </si>
  <si>
    <t xml:space="preserve">Cantidad de centros incluidos en el RED MAP </t>
  </si>
  <si>
    <t>Informe con centros incluidos</t>
  </si>
  <si>
    <t xml:space="preserve">Fortalecer REDMAP con la inclusión de nuevos centros </t>
  </si>
  <si>
    <t xml:space="preserve">Implementación de acciones de comunicación que apoyen posicionamiento del CAID </t>
  </si>
  <si>
    <t>Porcentaje de acciones implementadas para el posicionamiento del CAID</t>
  </si>
  <si>
    <t xml:space="preserve">Realizar segundo congreso CAID </t>
  </si>
  <si>
    <t xml:space="preserve">Falta de presupuesto para ejecutar acciones </t>
  </si>
  <si>
    <t xml:space="preserve">Difundir videos animados sobre Ruta de atención y Nuevo Modelo de Atención </t>
  </si>
  <si>
    <t>Plan  de eficientización energética</t>
  </si>
  <si>
    <t xml:space="preserve">Implementar plan de comunicación  de eficientización energética </t>
  </si>
  <si>
    <t>Gestionar el lanzamiento de los procesos de compras vinculados a la eficientización energética</t>
  </si>
  <si>
    <t>Porcentaje del Cumplimiento del índice de gestión presupuestaria</t>
  </si>
  <si>
    <t>Dpto. de Infraestructura</t>
  </si>
  <si>
    <t xml:space="preserve">Usarios referiidos para inserción escolar </t>
  </si>
  <si>
    <t xml:space="preserve">Porcentaje de usuarios referidos </t>
  </si>
  <si>
    <t xml:space="preserve">Matriz de indentificación de usuarios, relacion de usuarios remitidos, correo de remisión, constancia de inserción </t>
  </si>
  <si>
    <t>Dpto. Psicopedagogía e inclusión</t>
  </si>
  <si>
    <t xml:space="preserve">Identificar usuarios no insertados en el sistema escolar </t>
  </si>
  <si>
    <t>Servicio Social, Dpto. de Atención y Terapias</t>
  </si>
  <si>
    <t xml:space="preserve">Remitir relación de usuarios identificados a la Dirección de Eduación Especial </t>
  </si>
  <si>
    <t xml:space="preserve">Dar seguimiento quincenal a los usuarios referidos </t>
  </si>
  <si>
    <t xml:space="preserve">No disponibilidad de centros públicos en la zona de residencia de los usuarios </t>
  </si>
  <si>
    <t>Usuarios reciben adaptaciones curriculares de acuerdo a sus necesidades</t>
  </si>
  <si>
    <t>Identificar usuarios insertados en el sistema escolar que requieran adaptaciones curriculares</t>
  </si>
  <si>
    <t xml:space="preserve">Realizar visitas escolares de valoración </t>
  </si>
  <si>
    <t xml:space="preserve">Falta de medio de trasporte para realizar las visitas </t>
  </si>
  <si>
    <t xml:space="preserve">Elaborar adaptaciones de acuerdo a las necesidades identificadas </t>
  </si>
  <si>
    <t>Realizar visita escolar para socialización con los maaestros  de las adaptaciones realizas</t>
  </si>
  <si>
    <t xml:space="preserve">Resistencia del maestro para implementar adaptaciones </t>
  </si>
  <si>
    <t xml:space="preserve">Realizar visita escolar de seguimiento </t>
  </si>
  <si>
    <t>Clasificaciòn Socio- Econòmica</t>
  </si>
  <si>
    <t xml:space="preserve">Porcentaje de usuarios con evaluacion socio económica </t>
  </si>
  <si>
    <t>Siges/expediente fìsico</t>
  </si>
  <si>
    <t xml:space="preserve">Div. Servicio Social </t>
  </si>
  <si>
    <t>Analizar solicitudes y o identificar familiar para hacer evaluaciones</t>
  </si>
  <si>
    <t>Agente Social</t>
  </si>
  <si>
    <t>Inasistencia a la entrevista inicial</t>
  </si>
  <si>
    <t>Programar evaluaciones</t>
  </si>
  <si>
    <t>Falta de trabajadores sociales</t>
  </si>
  <si>
    <t>Completar el sistema con los resultados de las evaluaciones</t>
  </si>
  <si>
    <t>Gestión de vinculación  al sitema de protección social</t>
  </si>
  <si>
    <t xml:space="preserve">Porcentaje de usuarios referidos para su vinculación al sistema de protección social </t>
  </si>
  <si>
    <t>Cantidad de referimientos entregados</t>
  </si>
  <si>
    <t xml:space="preserve">Recibir la solicitud de la familia u  otros servicios </t>
  </si>
  <si>
    <t>Realizar referimiento interinstitucional</t>
  </si>
  <si>
    <t xml:space="preserve">Inexistencia de opciones para   referimientos en el territorio del solicitante  </t>
  </si>
  <si>
    <t>Realizar contacto telefonico con la instituciòn pertinente</t>
  </si>
  <si>
    <t xml:space="preserve">Riesgos </t>
  </si>
  <si>
    <t>Dpto. De Comunicación</t>
  </si>
  <si>
    <r>
      <t xml:space="preserve"> </t>
    </r>
    <r>
      <rPr>
        <sz val="10"/>
        <rFont val="Aptos Narrow"/>
        <family val="2"/>
        <scheme val="minor"/>
      </rPr>
      <t>Gestor de Comunicación Interna</t>
    </r>
  </si>
  <si>
    <t xml:space="preserve">Periodista </t>
  </si>
  <si>
    <t xml:space="preserve">Webmaster - periodista </t>
  </si>
  <si>
    <t xml:space="preserve"> Webmaster </t>
  </si>
  <si>
    <t xml:space="preserve">Auxiliar de Comunicaciones </t>
  </si>
  <si>
    <t xml:space="preserve">Encuesta  de satisfación de los servicios </t>
  </si>
  <si>
    <t>Porcentaje de satisfacción de los usuarios.</t>
  </si>
  <si>
    <t xml:space="preserve">Informe encuesta satisfacción </t>
  </si>
  <si>
    <t xml:space="preserve">Dpto. Gestión y Monitoreo de Servicios </t>
  </si>
  <si>
    <t xml:space="preserve">Solicitar asistencia al MAP para realizar la encuesta </t>
  </si>
  <si>
    <t xml:space="preserve">Dpto. Planificación y Desarrollo </t>
  </si>
  <si>
    <t xml:space="preserve">Aplicar la encuesta a tos los usurios </t>
  </si>
  <si>
    <t xml:space="preserve">Div. Atención a </t>
  </si>
  <si>
    <t>Disponibilidad de los usuarios para responder encuestas</t>
  </si>
  <si>
    <t xml:space="preserve">Presentar resultados y socializarlos </t>
  </si>
  <si>
    <t xml:space="preserve">Enc. Gestión y Monitoreo </t>
  </si>
  <si>
    <t>Atención a usuarios</t>
  </si>
  <si>
    <t xml:space="preserve">Realizar primera evaluación de la carta </t>
  </si>
  <si>
    <t>Socializar resultados de la evaluación</t>
  </si>
  <si>
    <t xml:space="preserve">Estadisticas institucionales </t>
  </si>
  <si>
    <t xml:space="preserve">Cantidad de reportes estadísticos elaborados  </t>
  </si>
  <si>
    <t>Correo remisión informes</t>
  </si>
  <si>
    <t>Procesar las solicitudes recibida</t>
  </si>
  <si>
    <t>División de Gestión y Monitoreo</t>
  </si>
  <si>
    <t xml:space="preserve">Dificultades con el sistema de información </t>
  </si>
  <si>
    <t xml:space="preserve">Actualizar los reportes </t>
  </si>
  <si>
    <t xml:space="preserve">Inconsistencias en algunas informaciones </t>
  </si>
  <si>
    <t>Porcenteje de solicitudes de información estadística responidas a tiempo</t>
  </si>
  <si>
    <t xml:space="preserve">Matriz de solicitudes </t>
  </si>
  <si>
    <t>Elaborar informes requeridos</t>
  </si>
  <si>
    <t>Remitir informaciones requeridas</t>
  </si>
  <si>
    <t>Porcentaje de NN evaluados con diagnóstico clínico  establecido</t>
  </si>
  <si>
    <t>Porcentaje de NN evaluados con diagnóstico del desarrollo   establecido</t>
  </si>
  <si>
    <t>Reevaluaciones del desarrollo  realizadas</t>
  </si>
  <si>
    <t>Historial clínico, estudios diagnósticos</t>
  </si>
  <si>
    <t xml:space="preserve">Dpto. Atención y Terapias </t>
  </si>
  <si>
    <t>Div. Atención a Grupos y Familias</t>
  </si>
  <si>
    <t>Div. Intervención Terapéutica</t>
  </si>
  <si>
    <t>Riesgos</t>
  </si>
  <si>
    <t>Indicadores</t>
  </si>
  <si>
    <t>Productos</t>
  </si>
  <si>
    <t xml:space="preserve">Realizar auditoría </t>
  </si>
  <si>
    <t xml:space="preserve">Monitorear la implementación de las acciones de mejora recomendadas </t>
  </si>
  <si>
    <t xml:space="preserve">Personal no motivado para participar en el proceso </t>
  </si>
  <si>
    <t xml:space="preserve">Áreas no implementen las mejoras recomendas </t>
  </si>
  <si>
    <t xml:space="preserve">No identificado </t>
  </si>
  <si>
    <t xml:space="preserve">Div. De calidad, todo los encargados </t>
  </si>
  <si>
    <t xml:space="preserve">Conformar y capacitar equipo de auditoria interna </t>
  </si>
  <si>
    <t xml:space="preserve">Div. De Diseño y adecuaciones </t>
  </si>
  <si>
    <t xml:space="preserve">Número de actividades responsabilidad social ejecutadas por el centro </t>
  </si>
  <si>
    <t>Elaborar el informe de evaluación POA y remitir a la OAI para la publicación el portal institucional.</t>
  </si>
  <si>
    <t xml:space="preserve">Carta compromiso al ciudadano </t>
  </si>
  <si>
    <t xml:space="preserve">Evaluaciones realizadas a la carta comproiso  </t>
  </si>
  <si>
    <t xml:space="preserve">Suministro de bienes e insumos
</t>
  </si>
  <si>
    <t>Porcentaje de ejecución de limpieza en las instalaciones del CAID</t>
  </si>
  <si>
    <t xml:space="preserve">Realizar distribución del personal de conserjería según corresponda </t>
  </si>
  <si>
    <t>Supervisar diariamente la limpieza de las instalaciones</t>
  </si>
  <si>
    <t xml:space="preserve">Completar la matriz mensual para el calculo del indicador de limpieza </t>
  </si>
  <si>
    <t xml:space="preserve">Gestión limpieza de las instalaciones </t>
  </si>
  <si>
    <t>Falta de personal de conserjería</t>
  </si>
  <si>
    <t xml:space="preserve">Gestión Social  </t>
  </si>
  <si>
    <t xml:space="preserve">Asegurada la continuidad del  proceso de evaluación y terapia y la insersión social 
</t>
  </si>
  <si>
    <t>Asesorias realizadas</t>
  </si>
  <si>
    <t>CENTRO DE ATENCIÓN INTEGRAL PARA LA DISCAPACIDAD 
PLAN OPERATIVO ANUAL  2025</t>
  </si>
  <si>
    <r>
      <t xml:space="preserve">Eje Estratégico MINERD 05:  </t>
    </r>
    <r>
      <rPr>
        <sz val="12"/>
        <rFont val="Aptos Narrow"/>
        <family val="2"/>
        <scheme val="minor"/>
      </rPr>
      <t>Acceso a recursos y servicios que promuevan el bienestar físico y emocional de estudiantes, docentes y personal administrativo, garantizando la permanencia y culminación oportuna de estudiantes en situación de riesgo, y fomentando un ambiente escolar seguro, colaborativo y motivador para toda la comunidad educativa.01 Atención Integral de Calidad</t>
    </r>
  </si>
  <si>
    <r>
      <t xml:space="preserve">Eje Estratégico CAID 01: </t>
    </r>
    <r>
      <rPr>
        <sz val="14"/>
        <rFont val="Aptos Narrow"/>
        <family val="2"/>
        <scheme val="minor"/>
      </rPr>
      <t xml:space="preserve">Atención integral de calidad </t>
    </r>
  </si>
  <si>
    <r>
      <t xml:space="preserve">Objetivo Estratégico 01: </t>
    </r>
    <r>
      <rPr>
        <sz val="12"/>
        <rFont val="Aptos Narrow"/>
        <family val="2"/>
        <scheme val="minor"/>
      </rPr>
      <t xml:space="preserve"> Favorecer el desarrollo integral de los niños y niñas con discapacidad, mediante la implementación de programas e intervenciones de calidad.</t>
    </r>
  </si>
  <si>
    <r>
      <t xml:space="preserve">Eje Estratégico CAID 02: </t>
    </r>
    <r>
      <rPr>
        <sz val="12"/>
        <rFont val="Aptos Narrow"/>
        <family val="2"/>
        <scheme val="minor"/>
      </rPr>
      <t xml:space="preserve">Fortalecimiento Institucional </t>
    </r>
  </si>
  <si>
    <t xml:space="preserve">Aumentada la accesibilidad y alcance de niños, familias y redes de apoyo a servicios ofrecidos desde la UITT. 
</t>
  </si>
  <si>
    <t>Levantamientos de información realizados previo a la apertura de UITT</t>
  </si>
  <si>
    <t>Cantidad de informes de levantamiento de información presentados en formato mapa</t>
  </si>
  <si>
    <t xml:space="preserve">Informe, correos, minutas de reunión </t>
  </si>
  <si>
    <t>Departamento de Gestión y Organización de Unidades de Intervenciones Terapéutica Territorial</t>
  </si>
  <si>
    <t>Encargado/a Gestión y Organización Secciones de Intervenciones Terapéuticas Territoriales (UITT)</t>
  </si>
  <si>
    <t>Negación de las familias a migrar de las SEDES a las UITT</t>
  </si>
  <si>
    <t>Encargado/a Gestión y Organización Secciones de Intervenciones Terapéuticas Territoriales (UITT) / Departamento de Comunicación / Departamento de Tecnología</t>
  </si>
  <si>
    <t xml:space="preserve">Gestionar con la red territorial de discapacidad candidatos profesionales en el territorio que cumplan con los perfiles de los cargos definidos por el CAID, a los fines de facilitar el proceso de reclutamiento. </t>
  </si>
  <si>
    <t>Encargado/a Gestión y Organización Secciones de Intervenciones Terapéuticas Territoriales (UITT).</t>
  </si>
  <si>
    <t xml:space="preserve">Falta de terapeutas calificados en los territorios </t>
  </si>
  <si>
    <t xml:space="preserve">Facilitar la circulación de información y la comunicación efectiva sobre los procesos de admisión y evaluación del CAID entre los integrantes de la comunidad conformada por la Red territorial. </t>
  </si>
  <si>
    <t xml:space="preserve">Porcentaje de jornadas de evaluación realizadas </t>
  </si>
  <si>
    <t>Correos, minutas, informe de jornadas</t>
  </si>
  <si>
    <t>Que no hayan solicitudes de jornadas</t>
  </si>
  <si>
    <t>Coordinar con los directores de sede jornadas de evaluación en los territorios, a solicitud  del departamento de Gestión y Monitoreo de servicios.</t>
  </si>
  <si>
    <r>
      <t xml:space="preserve">Objetivo Estratégico 02:  </t>
    </r>
    <r>
      <rPr>
        <sz val="12"/>
        <rFont val="Aptos Narrow"/>
        <family val="2"/>
        <scheme val="minor"/>
      </rPr>
      <t>01 Asegurar la eficiencia, eficacia y calidad de la gestión  institucional</t>
    </r>
  </si>
  <si>
    <t xml:space="preserve">Capacitación, Procedimiento de auditoria </t>
  </si>
  <si>
    <t>Cantidad de informes de usuarios insertados realizados</t>
  </si>
  <si>
    <t xml:space="preserve">Porcentaje de solicitudes de adaptaciones curriculadas realizadas </t>
  </si>
  <si>
    <t xml:space="preserve">Solciitud, informes de adaptación currícular realizado </t>
  </si>
  <si>
    <t xml:space="preserve">Elaborar y socializar plan de auditoria </t>
  </si>
  <si>
    <t xml:space="preserve">Elaborar informe y socializar </t>
  </si>
  <si>
    <t xml:space="preserve">Porcentaje de implementación del plan de mejora </t>
  </si>
  <si>
    <t xml:space="preserve">Elaborar el plan de mejora institucional </t>
  </si>
  <si>
    <t>Remitir solicitud de elaboración de informes a las áreas</t>
  </si>
  <si>
    <t xml:space="preserve">Matriz autoevaluación, reporte sistema </t>
  </si>
  <si>
    <t xml:space="preserve">Cargar en el portar de la Contraloría la matriz de autoevaluación </t>
  </si>
  <si>
    <t>Coordinar visitas de exploración de necesidades de la población objetivo y sus demandas, en función de los servicios ofrecidos por el CAID en los territorios seleccionados para la habilitación de las unidades terapéuticas territoriales. (Bani, Guaricanos, La Victoria, Santiago Rodríguez, Las Matas de Farfán)</t>
  </si>
  <si>
    <t>Velar por la creación y actualización de una base de datos para el mapeo de las UITT y la red de discapacidad.(Bani, Guaricanos, La Victoria, Santiago Rodríguez, Las Matas de Farfán)</t>
  </si>
  <si>
    <t xml:space="preserve">Mejorado el desempeño laboral </t>
  </si>
  <si>
    <t>Recibir requisiciones de personal incompletas de los departamentos</t>
  </si>
  <si>
    <t>Aplicar los reajustes salariales de acuerdo a la escala salarial aprobada por el MAP</t>
  </si>
  <si>
    <t>Que entidad regulador rechace solicitud de reajuste y llame a concurso</t>
  </si>
  <si>
    <t>Gestionar los incentivos por rendimiento individual</t>
  </si>
  <si>
    <t>No realicen cierre a los empleados desvinculados</t>
  </si>
  <si>
    <t xml:space="preserve">Acciones de personal </t>
  </si>
  <si>
    <t>Recibir las solicitudes de promoción de los encargados para los colaboradores que cumplan los requisitos para promoción</t>
  </si>
  <si>
    <t xml:space="preserve">Verificar disponibilidad presupuestaria </t>
  </si>
  <si>
    <t xml:space="preserve">Cuota de responsabilidad social elaborada o implementada </t>
  </si>
  <si>
    <t>Identificar la actividad a realizar y solicitar aprobación</t>
  </si>
  <si>
    <t>Elaborar relación mensual de ingresos por seguros médicos</t>
  </si>
  <si>
    <t>Preparar informe trimestral de ingresos recibidos</t>
  </si>
  <si>
    <t>Fortalecimiento de la Gestión Administrativa y Financiera</t>
  </si>
  <si>
    <t>Tardanza en la remisión de las necesidades por parte de las áreas.</t>
  </si>
  <si>
    <t>Falta de asignación de cuota por parte de DIGEPRES</t>
  </si>
  <si>
    <t>Porcentaje cumplimiento  SISACNOC (Sistema de Análisis de la normativas Contables)</t>
  </si>
  <si>
    <t>Encargado División de Contabilidad y Director Nacional</t>
  </si>
  <si>
    <t>Cargar al SISACNOC la documentación tanto en formato Excel como en PDF</t>
  </si>
  <si>
    <t>Retraso en la realización de las conciliaciones, remisión del inventario por parte de la Sección de Inventario, fallas en el SIGEF</t>
  </si>
  <si>
    <t>Analista Financiera, División de Contabilidad, Sección de Almacén y Director Nacional</t>
  </si>
  <si>
    <t xml:space="preserve">Elaborar, revisar y remitir del inventario de almacén trimestral, en formato PDF y Excel </t>
  </si>
  <si>
    <t xml:space="preserve"> División de Contabilidad, Dirección Nacional</t>
  </si>
  <si>
    <t>Tardanza en la solicitud de reposición por parte de las enlaces/ falla en el SUGEP</t>
  </si>
  <si>
    <t>Reportes sistema SIAB</t>
  </si>
  <si>
    <t>Formularios de verificación de limpieza archivados de manera mensual</t>
  </si>
  <si>
    <t xml:space="preserve">Falta de insumos de limpieza </t>
  </si>
  <si>
    <t xml:space="preserve">Realizar levantamientos </t>
  </si>
  <si>
    <t>Que no se realice la asignación de presupuesto para estas adecuaciones</t>
  </si>
  <si>
    <t>Que no se realicen los procesos de compras de los requerimientos a tiempo para cumplir con la planificación</t>
  </si>
  <si>
    <t>Ejecución de adecuaciones para  Unidades de intervención terapéuticas territoriales a nivel Nacional</t>
  </si>
  <si>
    <t xml:space="preserve">Informes de supervisión </t>
  </si>
  <si>
    <t>Realizar visitas de evaluación de terrenos y locales</t>
  </si>
  <si>
    <t>Que no se realice la asignación de presupuesto para estas obras</t>
  </si>
  <si>
    <t>Supervisar la ejecución de la obra</t>
  </si>
  <si>
    <t>Entregar para habilitación</t>
  </si>
  <si>
    <t>Infraestructura tecnológica y sistemas de información</t>
  </si>
  <si>
    <t>Optimizado los servicios, sistemas e infraestructura tecnológica</t>
  </si>
  <si>
    <t>Desarrollo y creación de código fuente y repositorio, gestión y desarrollo de módulos de atención, medico y terapéutico, creación modulo gestión de acceso.</t>
  </si>
  <si>
    <t>Requerimientos áreas misionales con retrasos de entrega, procesos levantados no sean de conocimiento de los usuarios, curva de aprendizaje y adaptación a nuevo sistema, tiempo de desarrollo nuevas funcionalidades.</t>
  </si>
  <si>
    <t>Todas las áreas misionales, Gestión y Monitoreo de Servicios, Planificación y Desarrollo, Tecnología de la Información</t>
  </si>
  <si>
    <t>Desarrollo de aplicación para equipos móviles con acceso a oficina virtual.</t>
  </si>
  <si>
    <t>Soporte técnico a usuarios internos</t>
  </si>
  <si>
    <t>Enviar encuesta de satisfacción de usuarios y medir el alcance del servicio.</t>
  </si>
  <si>
    <t>Departamento de Tecnología de la Información</t>
  </si>
  <si>
    <t>Reducir el tiempo de respuesta y solución a incidencias.</t>
  </si>
  <si>
    <t>Sistema y /o herramienta de gestión de firma digital</t>
  </si>
  <si>
    <t>Adquisición y puesta en funcionamiento de plataforma para gestión de firma digital.</t>
  </si>
  <si>
    <t>Departamento de Tecnología de la Información, áreas de apoyo transversal.</t>
  </si>
  <si>
    <t>Instalación, prueba de cogidos QR, captura de firmas e implementación con los usuarios.</t>
  </si>
  <si>
    <t>Seguridad de la información, redes y protección contra ciberataques, seguridad lógica y monitoreo</t>
  </si>
  <si>
    <t xml:space="preserve">Porcentaje de soluciones
tecnológicas de seguridad de la información lmplementadas
</t>
  </si>
  <si>
    <t>Adquirir  herramienta antivirus con EDR y XDR (Endpoint Detección and Response, Extended Detección and Response), herramientas de análisis de vulnerabilidades, aplicación de políticas de prevención y gestión de incidencias de brechas de seguridad</t>
  </si>
  <si>
    <t>Configurar e implementar dichas herramientas, aplicación de matriz de monitoreo, corrección de fallas encontradas, capacitación y concientización de personal en aspectos de seguridad de la información</t>
  </si>
  <si>
    <t>Cantidad de equipos y soluciones tecnológicas para la mejora del desempeño</t>
  </si>
  <si>
    <t>Adquisición nuevos equipos de cómputos</t>
  </si>
  <si>
    <t>Instalación y puesta en marcha de nuevos equipos</t>
  </si>
  <si>
    <t>Imagen y Posicionamiento Institucional</t>
  </si>
  <si>
    <t xml:space="preserve">Implementación del plan de fortalecimiento de los canales propios </t>
  </si>
  <si>
    <t xml:space="preserve">Implementar estrategia de fortalecimiento de redes sociales </t>
  </si>
  <si>
    <t>Remitir a Jurídico borradores de convenios para su revisión</t>
  </si>
  <si>
    <t>Responder solicitud al área requirente</t>
  </si>
  <si>
    <t>Opinión Legal elaborada y revisada adjunta a comunicación física, correo electrónico o comunicación vía correo dirigida al área requirente.</t>
  </si>
  <si>
    <t xml:space="preserve">Representación legal de la Institución realizada
</t>
  </si>
  <si>
    <t xml:space="preserve">Retraso en la recepción de los escritos de defensa </t>
  </si>
  <si>
    <t xml:space="preserve">Documento legal revisado,  elaborado, renovado y/o modificado adjunto a comunicación de remisión física o digital </t>
  </si>
  <si>
    <t xml:space="preserve">Dilatación por firma, revisión de documentos y errores en los documentos </t>
  </si>
  <si>
    <t xml:space="preserve">Enc. Div. Elaboración de documentos legales y Todas las áreas </t>
  </si>
  <si>
    <t>Gestionar la firma del presidente del Consejo Directivo o Director Nacional y  la notarización del documento, informando la finalización del proceso</t>
  </si>
  <si>
    <t>Remitir a las áreas las pautas para la formulación del POA preliminar</t>
  </si>
  <si>
    <t>Revisar de los POA preliminares, validando su alineación  con la planificación estratégica</t>
  </si>
  <si>
    <t>Dificultad con la identificación de códigos y precios</t>
  </si>
  <si>
    <t xml:space="preserve">Corre de envío requerimientos para firma digital </t>
  </si>
  <si>
    <t>Porcentaje de implementación el sistema de Backup</t>
  </si>
  <si>
    <t>Cronograma desarrollo de sistema SISCAID</t>
  </si>
  <si>
    <t>Requerimientos de información del ciudadano gestionados</t>
  </si>
  <si>
    <t xml:space="preserve"> Porcentaje  de requerimientos de información respondidos en plazo </t>
  </si>
  <si>
    <t xml:space="preserve">Matriz de requerimientos de información.
Informe trimestral </t>
  </si>
  <si>
    <t xml:space="preserve">Responsable de Acceso a la Información </t>
  </si>
  <si>
    <t>Recibir requerimientos de información a través de las distintas vías establecidas.</t>
  </si>
  <si>
    <t>Revisar requerimiento  y remitir  al área correspondiente, si aplica.</t>
  </si>
  <si>
    <t xml:space="preserve">Gestionar respuesta y remitir al ciudadano en el plazo establecido </t>
  </si>
  <si>
    <t xml:space="preserve">Retraso en la entrega de la infomración por parte del área corresponiente </t>
  </si>
  <si>
    <t xml:space="preserve">Actualizr matriz de requerimientos de información </t>
  </si>
  <si>
    <t xml:space="preserve">Actualización del  subportal de transparencia institucional </t>
  </si>
  <si>
    <t xml:space="preserve">Índice de transparencia institucional </t>
  </si>
  <si>
    <t>Reporte evaluación de subportales, emitido por la DIGI</t>
  </si>
  <si>
    <t xml:space="preserve">Elaborar y remitir a los encargados la matriz de requerimientos a publicar, indicando responsables y plazos </t>
  </si>
  <si>
    <t xml:space="preserve">Retraso en la recepcion de las informaciones a se publicadas en el portal </t>
  </si>
  <si>
    <t>Dar seguimiento y a las áreas para la remisión de los requerimientos</t>
  </si>
  <si>
    <t>Recibir y revisar las informaciones a publicar.</t>
  </si>
  <si>
    <t xml:space="preserve">Actualizar el portal de transparencia en coordinación con el Dpto. de Comunicaciones </t>
  </si>
  <si>
    <t xml:space="preserve">Dpto. de Comunicaciones </t>
  </si>
  <si>
    <t>Socializar con el comité ejecutivo los reportes de monitoreo generamos por DIGEIG.</t>
  </si>
  <si>
    <t>Comité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</si>
</sst>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sz val="10"/>
      <name val="Aptos Narrow"/>
      <family val="2"/>
      <scheme val="minor"/>
    </font>
    <font>
      <b/>
      <sz val="14"/>
      <name val="Aptos Narrow"/>
      <family val="2"/>
      <scheme val="minor"/>
    </font>
    <font>
      <b/>
      <sz val="10"/>
      <name val="Aptos Narrow"/>
      <family val="2"/>
      <scheme val="minor"/>
    </font>
    <font>
      <sz val="12"/>
      <name val="Aptos Narrow"/>
      <family val="2"/>
      <scheme val="minor"/>
    </font>
    <font>
      <b/>
      <sz val="10"/>
      <color theme="1"/>
      <name val="Aptos Narrow"/>
      <family val="2"/>
      <scheme val="minor"/>
    </font>
    <font>
      <sz val="10"/>
      <color theme="1"/>
      <name val="Aptos Narrow"/>
      <family val="2"/>
      <scheme val="minor"/>
    </font>
    <font>
      <b/>
      <sz val="12"/>
      <name val="Aptos Narrow"/>
      <family val="2"/>
      <scheme val="minor"/>
    </font>
    <font>
      <sz val="10"/>
      <name val="Arial"/>
      <family val="2"/>
    </font>
    <font>
      <sz val="12"/>
      <name val="Calibri Light"/>
      <family val="2"/>
    </font>
    <font>
      <b/>
      <sz val="9"/>
      <color indexed="81"/>
      <name val="Tahoma"/>
      <family val="2"/>
    </font>
    <font>
      <sz val="9"/>
      <color indexed="81"/>
      <name val="Tahoma"/>
      <family val="2"/>
    </font>
    <font>
      <sz val="12"/>
      <color theme="1"/>
      <name val="Aptos Narrow"/>
      <family val="2"/>
      <scheme val="minor"/>
    </font>
    <font>
      <sz val="10"/>
      <color theme="1"/>
      <name val="Arial"/>
      <family val="2"/>
    </font>
    <font>
      <b/>
      <sz val="12"/>
      <color theme="1"/>
      <name val="Aptos Narrow"/>
      <family val="2"/>
      <scheme val="minor"/>
    </font>
    <font>
      <b/>
      <sz val="10"/>
      <color theme="0"/>
      <name val="Aptos Narrow"/>
      <family val="2"/>
      <scheme val="minor"/>
    </font>
    <font>
      <b/>
      <sz val="24"/>
      <name val="Aptos Narrow"/>
      <family val="2"/>
      <scheme val="minor"/>
    </font>
    <font>
      <sz val="14"/>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9.9978637043366805E-2"/>
        <bgColor indexed="64"/>
      </patternFill>
    </fill>
  </fills>
  <borders count="38">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auto="1"/>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15">
    <xf numFmtId="0" fontId="0" fillId="0" borderId="0" xfId="0"/>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3" borderId="5" xfId="0" applyFont="1" applyFill="1" applyBorder="1" applyAlignment="1">
      <alignment vertical="center"/>
    </xf>
    <xf numFmtId="0" fontId="2" fillId="2" borderId="5"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7" xfId="0" applyFont="1" applyFill="1" applyBorder="1" applyAlignment="1">
      <alignment vertical="center"/>
    </xf>
    <xf numFmtId="0" fontId="2" fillId="2" borderId="10" xfId="0" applyFont="1" applyFill="1" applyBorder="1" applyAlignment="1">
      <alignment horizontal="center" vertical="center" wrapText="1"/>
    </xf>
    <xf numFmtId="0" fontId="2" fillId="3" borderId="10" xfId="0" applyFont="1" applyFill="1" applyBorder="1" applyAlignment="1">
      <alignment vertical="center"/>
    </xf>
    <xf numFmtId="0" fontId="2" fillId="3" borderId="12" xfId="0" applyFont="1" applyFill="1" applyBorder="1" applyAlignment="1">
      <alignment vertical="center"/>
    </xf>
    <xf numFmtId="0" fontId="2" fillId="3" borderId="14" xfId="0" applyFont="1" applyFill="1" applyBorder="1" applyAlignment="1">
      <alignment vertical="center"/>
    </xf>
    <xf numFmtId="0" fontId="2" fillId="2" borderId="10" xfId="0" applyFont="1" applyFill="1" applyBorder="1" applyAlignment="1">
      <alignment horizontal="left"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xf>
    <xf numFmtId="0" fontId="2" fillId="0" borderId="10" xfId="0" applyFont="1" applyBorder="1" applyAlignment="1">
      <alignment horizontal="left" vertical="center" wrapText="1"/>
    </xf>
    <xf numFmtId="0" fontId="2" fillId="0" borderId="5" xfId="0" applyFont="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2" fillId="4"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4" borderId="5" xfId="0" applyFont="1" applyFill="1" applyBorder="1" applyAlignment="1">
      <alignment horizontal="center" vertical="center" wrapText="1"/>
    </xf>
    <xf numFmtId="9" fontId="2" fillId="4" borderId="5" xfId="2" applyFont="1" applyFill="1" applyBorder="1" applyAlignment="1">
      <alignment horizontal="center" vertical="center" wrapText="1"/>
    </xf>
    <xf numFmtId="0" fontId="2" fillId="2"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2" borderId="14" xfId="0" applyFont="1" applyFill="1" applyBorder="1" applyAlignment="1">
      <alignment horizontal="center" vertical="center"/>
    </xf>
    <xf numFmtId="0" fontId="2" fillId="4" borderId="5" xfId="0" applyFont="1" applyFill="1" applyBorder="1" applyAlignment="1">
      <alignment horizontal="justify" vertical="center" wrapText="1"/>
    </xf>
    <xf numFmtId="0" fontId="2" fillId="0" borderId="5" xfId="0" applyFont="1" applyBorder="1" applyAlignment="1">
      <alignment horizontal="justify" vertical="center" wrapText="1"/>
    </xf>
    <xf numFmtId="0" fontId="2" fillId="0" borderId="14" xfId="0" applyFont="1" applyBorder="1" applyAlignment="1">
      <alignment horizontal="justify" vertical="top"/>
    </xf>
    <xf numFmtId="0" fontId="2" fillId="4" borderId="18" xfId="0" applyFont="1" applyFill="1" applyBorder="1" applyAlignment="1">
      <alignment horizontal="center" vertical="center" wrapText="1"/>
    </xf>
    <xf numFmtId="0" fontId="2" fillId="0" borderId="18" xfId="0" applyFont="1" applyBorder="1"/>
    <xf numFmtId="0" fontId="7" fillId="0" borderId="5" xfId="0" applyFont="1" applyBorder="1" applyAlignment="1" applyProtection="1">
      <alignment horizontal="left" vertical="center" wrapText="1"/>
      <protection locked="0"/>
    </xf>
    <xf numFmtId="0" fontId="2" fillId="0" borderId="14" xfId="0" applyFont="1" applyBorder="1" applyAlignment="1">
      <alignment horizontal="center" vertical="center" wrapText="1"/>
    </xf>
    <xf numFmtId="0" fontId="2" fillId="2" borderId="5" xfId="0" applyFont="1" applyFill="1" applyBorder="1" applyAlignment="1">
      <alignment horizontal="center" vertical="center"/>
    </xf>
    <xf numFmtId="0" fontId="2" fillId="3" borderId="10" xfId="0" applyFont="1" applyFill="1" applyBorder="1" applyAlignment="1">
      <alignment horizontal="justify" vertical="center" wrapText="1"/>
    </xf>
    <xf numFmtId="0" fontId="2" fillId="3" borderId="12"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14" xfId="0" applyFont="1" applyFill="1" applyBorder="1" applyAlignment="1">
      <alignment horizontal="justify" vertical="center" wrapText="1"/>
    </xf>
    <xf numFmtId="0" fontId="2" fillId="0" borderId="5" xfId="0" applyFont="1" applyBorder="1"/>
    <xf numFmtId="0" fontId="2" fillId="2" borderId="18" xfId="0" applyFont="1" applyFill="1" applyBorder="1" applyAlignment="1">
      <alignment horizontal="justify" vertical="center" wrapText="1"/>
    </xf>
    <xf numFmtId="0" fontId="2" fillId="3" borderId="18" xfId="0" applyFont="1" applyFill="1" applyBorder="1" applyAlignment="1">
      <alignment horizontal="justify" vertical="center" wrapText="1"/>
    </xf>
    <xf numFmtId="0" fontId="2" fillId="3" borderId="19" xfId="0" applyFont="1" applyFill="1" applyBorder="1" applyAlignment="1">
      <alignment horizontal="justify" vertical="center" wrapText="1"/>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wrapText="1"/>
    </xf>
    <xf numFmtId="0" fontId="4" fillId="2" borderId="5" xfId="0" applyFont="1" applyFill="1" applyBorder="1" applyAlignment="1">
      <alignment horizontal="center" vertical="top" wrapText="1"/>
    </xf>
    <xf numFmtId="0" fontId="4" fillId="2" borderId="5" xfId="0" applyFont="1" applyFill="1" applyBorder="1" applyAlignment="1">
      <alignment horizontal="center" vertical="top"/>
    </xf>
    <xf numFmtId="0" fontId="4" fillId="2" borderId="14" xfId="0" applyFont="1" applyFill="1" applyBorder="1" applyAlignment="1">
      <alignment horizontal="center" vertical="top" wrapText="1"/>
    </xf>
    <xf numFmtId="0" fontId="2" fillId="0" borderId="5" xfId="0" applyFont="1" applyBorder="1" applyAlignment="1">
      <alignment horizontal="justify" vertical="center"/>
    </xf>
    <xf numFmtId="0" fontId="2" fillId="0" borderId="14" xfId="0" applyFont="1" applyBorder="1" applyAlignment="1">
      <alignment horizontal="justify" vertical="center" wrapText="1"/>
    </xf>
    <xf numFmtId="0" fontId="2" fillId="0" borderId="5" xfId="0" applyFont="1" applyBorder="1" applyAlignment="1">
      <alignment vertical="center"/>
    </xf>
    <xf numFmtId="0" fontId="2" fillId="0" borderId="14" xfId="0" applyFont="1" applyBorder="1" applyAlignment="1">
      <alignment vertical="center" wrapText="1"/>
    </xf>
    <xf numFmtId="0" fontId="2" fillId="2" borderId="5" xfId="0" applyFont="1" applyFill="1" applyBorder="1"/>
    <xf numFmtId="0" fontId="2" fillId="2" borderId="14" xfId="0" applyFont="1" applyFill="1" applyBorder="1"/>
    <xf numFmtId="0" fontId="2" fillId="2" borderId="5" xfId="0" applyFont="1" applyFill="1" applyBorder="1" applyAlignment="1">
      <alignment vertical="center"/>
    </xf>
    <xf numFmtId="0" fontId="2" fillId="3" borderId="5" xfId="0" applyFont="1" applyFill="1" applyBorder="1" applyAlignment="1">
      <alignment horizontal="justify" vertical="center"/>
    </xf>
    <xf numFmtId="0" fontId="0" fillId="0" borderId="5" xfId="0" applyBorder="1" applyAlignment="1">
      <alignment horizontal="left" vertical="center" wrapText="1"/>
    </xf>
    <xf numFmtId="0" fontId="0" fillId="0" borderId="18" xfId="0" applyBorder="1" applyAlignment="1">
      <alignment horizontal="left" vertical="center" wrapText="1"/>
    </xf>
    <xf numFmtId="0" fontId="2" fillId="3" borderId="18" xfId="0" applyFont="1" applyFill="1" applyBorder="1" applyAlignment="1">
      <alignment horizontal="justify" vertical="center"/>
    </xf>
    <xf numFmtId="9" fontId="2" fillId="2" borderId="5" xfId="2" applyFont="1" applyFill="1" applyBorder="1" applyAlignment="1">
      <alignment horizontal="center" vertical="center" wrapText="1"/>
    </xf>
    <xf numFmtId="0" fontId="2" fillId="4" borderId="10" xfId="0" applyFont="1" applyFill="1" applyBorder="1" applyAlignment="1">
      <alignment horizontal="center" vertical="center"/>
    </xf>
    <xf numFmtId="0" fontId="2" fillId="3" borderId="10" xfId="0" applyFont="1" applyFill="1" applyBorder="1" applyAlignment="1">
      <alignment horizontal="justify" vertical="center"/>
    </xf>
    <xf numFmtId="0" fontId="2" fillId="3" borderId="10" xfId="0" applyFont="1" applyFill="1" applyBorder="1"/>
    <xf numFmtId="0" fontId="2" fillId="3" borderId="12" xfId="0" applyFont="1" applyFill="1" applyBorder="1"/>
    <xf numFmtId="0" fontId="2" fillId="4" borderId="5" xfId="0" applyFont="1" applyFill="1" applyBorder="1" applyAlignment="1">
      <alignment horizontal="center" vertical="center"/>
    </xf>
    <xf numFmtId="0" fontId="2" fillId="3" borderId="5" xfId="0" applyFont="1" applyFill="1" applyBorder="1"/>
    <xf numFmtId="0" fontId="2" fillId="3" borderId="14" xfId="0" applyFont="1" applyFill="1" applyBorder="1"/>
    <xf numFmtId="0" fontId="10" fillId="2" borderId="5" xfId="0" applyFont="1" applyFill="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3" borderId="5" xfId="0" applyFont="1" applyFill="1" applyBorder="1" applyAlignment="1">
      <alignment horizontal="justify" vertical="center" wrapText="1"/>
    </xf>
    <xf numFmtId="0" fontId="10" fillId="3" borderId="5" xfId="0" applyFont="1" applyFill="1" applyBorder="1" applyAlignment="1">
      <alignment horizontal="center" vertical="center" wrapText="1"/>
    </xf>
    <xf numFmtId="0" fontId="10"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10" fillId="3" borderId="5" xfId="0" applyFont="1" applyFill="1" applyBorder="1" applyAlignment="1">
      <alignment vertical="center" wrapText="1"/>
    </xf>
    <xf numFmtId="0" fontId="0" fillId="2" borderId="5" xfId="0" applyFill="1" applyBorder="1" applyAlignment="1">
      <alignment horizontal="center" vertical="center" wrapText="1"/>
    </xf>
    <xf numFmtId="0" fontId="0" fillId="0" borderId="5" xfId="0" applyBorder="1" applyAlignment="1">
      <alignment vertical="center"/>
    </xf>
    <xf numFmtId="0" fontId="0" fillId="3" borderId="5" xfId="0" applyFill="1" applyBorder="1"/>
    <xf numFmtId="0" fontId="0" fillId="2" borderId="5" xfId="0" applyFill="1" applyBorder="1"/>
    <xf numFmtId="0" fontId="0" fillId="0" borderId="5" xfId="0" applyBorder="1"/>
    <xf numFmtId="0" fontId="0" fillId="0" borderId="14" xfId="0" applyBorder="1"/>
    <xf numFmtId="0" fontId="10" fillId="3" borderId="14" xfId="0" applyFont="1" applyFill="1" applyBorder="1" applyAlignment="1">
      <alignment vertical="center" wrapText="1"/>
    </xf>
    <xf numFmtId="0" fontId="2" fillId="3" borderId="5" xfId="0" applyFont="1" applyFill="1" applyBorder="1" applyAlignment="1">
      <alignment vertical="center" wrapText="1"/>
    </xf>
    <xf numFmtId="0" fontId="2" fillId="2" borderId="14" xfId="0" applyFont="1" applyFill="1" applyBorder="1" applyAlignment="1">
      <alignment horizontal="justify" vertical="center" wrapText="1"/>
    </xf>
    <xf numFmtId="0" fontId="2" fillId="0" borderId="18" xfId="0" applyFont="1" applyBorder="1" applyAlignment="1">
      <alignment horizontal="justify"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applyAlignment="1">
      <alignment horizontal="center" vertical="center"/>
    </xf>
    <xf numFmtId="3" fontId="7"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0" fontId="13" fillId="0" borderId="5" xfId="0" applyFont="1" applyBorder="1" applyAlignment="1">
      <alignment horizontal="center" vertical="center"/>
    </xf>
    <xf numFmtId="0" fontId="2" fillId="0" borderId="10" xfId="0" applyFont="1" applyBorder="1" applyAlignment="1">
      <alignment horizontal="center" vertical="center" wrapText="1"/>
    </xf>
    <xf numFmtId="0" fontId="2" fillId="2" borderId="7" xfId="0" applyFont="1" applyFill="1" applyBorder="1" applyAlignment="1">
      <alignment vertical="center"/>
    </xf>
    <xf numFmtId="0" fontId="2" fillId="2" borderId="14" xfId="0" applyFont="1" applyFill="1" applyBorder="1" applyAlignment="1">
      <alignment vertical="center"/>
    </xf>
    <xf numFmtId="0" fontId="5" fillId="4" borderId="5" xfId="0" applyFont="1" applyFill="1" applyBorder="1" applyAlignment="1">
      <alignment horizontal="center" vertical="center" wrapText="1"/>
    </xf>
    <xf numFmtId="0" fontId="7" fillId="0" borderId="5" xfId="0" applyFont="1" applyBorder="1" applyAlignment="1">
      <alignment wrapText="1"/>
    </xf>
    <xf numFmtId="0" fontId="2" fillId="0" borderId="7" xfId="0" applyFont="1" applyBorder="1" applyAlignment="1">
      <alignment horizontal="center" vertical="center" wrapText="1"/>
    </xf>
    <xf numFmtId="9" fontId="2" fillId="2" borderId="5"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5" xfId="0" applyBorder="1" applyAlignment="1">
      <alignment horizontal="center" vertical="center" wrapText="1"/>
    </xf>
    <xf numFmtId="0" fontId="2" fillId="3" borderId="24" xfId="0" applyFont="1" applyFill="1" applyBorder="1" applyAlignment="1">
      <alignment vertical="center"/>
    </xf>
    <xf numFmtId="0" fontId="2" fillId="0" borderId="5" xfId="0" applyFont="1" applyBorder="1" applyAlignment="1">
      <alignment horizontal="left" vertical="center"/>
    </xf>
    <xf numFmtId="0" fontId="5" fillId="0" borderId="14" xfId="0" applyFont="1" applyBorder="1" applyAlignment="1">
      <alignment horizontal="center" vertical="center" wrapText="1"/>
    </xf>
    <xf numFmtId="0" fontId="14" fillId="0" borderId="7" xfId="0" applyFont="1" applyBorder="1" applyAlignment="1">
      <alignment horizontal="center" vertical="center"/>
    </xf>
    <xf numFmtId="0" fontId="2" fillId="3" borderId="2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5" fillId="0" borderId="25" xfId="0" applyFont="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5" xfId="0" applyFont="1" applyBorder="1" applyAlignment="1">
      <alignment horizontal="left" vertical="center" wrapText="1"/>
    </xf>
    <xf numFmtId="0" fontId="7" fillId="0" borderId="0" xfId="0" applyFont="1"/>
    <xf numFmtId="0" fontId="2" fillId="0" borderId="14" xfId="0" applyFont="1" applyBorder="1"/>
    <xf numFmtId="0" fontId="0" fillId="2" borderId="5" xfId="0" applyFill="1" applyBorder="1" applyAlignment="1">
      <alignment vertical="center" wrapText="1"/>
    </xf>
    <xf numFmtId="0" fontId="0" fillId="2" borderId="14" xfId="0" applyFill="1" applyBorder="1" applyAlignment="1">
      <alignment horizontal="center" vertical="center" wrapText="1"/>
    </xf>
    <xf numFmtId="0" fontId="0" fillId="0" borderId="14" xfId="0" applyBorder="1" applyAlignment="1">
      <alignment vertical="center"/>
    </xf>
    <xf numFmtId="0" fontId="2" fillId="3" borderId="14" xfId="0" applyFont="1" applyFill="1" applyBorder="1" applyAlignment="1">
      <alignment horizontal="justify"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7" xfId="0" applyBorder="1" applyAlignment="1">
      <alignment vertical="center" wrapText="1"/>
    </xf>
    <xf numFmtId="0" fontId="0" fillId="0" borderId="7" xfId="0" applyBorder="1" applyAlignment="1">
      <alignment vertical="center"/>
    </xf>
    <xf numFmtId="0" fontId="0" fillId="2" borderId="7" xfId="0" applyFill="1" applyBorder="1" applyAlignment="1">
      <alignment vertical="center"/>
    </xf>
    <xf numFmtId="0" fontId="2" fillId="3" borderId="7" xfId="0" applyFont="1" applyFill="1" applyBorder="1" applyAlignment="1">
      <alignment horizontal="justify" vertical="center"/>
    </xf>
    <xf numFmtId="0" fontId="2" fillId="3" borderId="24" xfId="0" applyFont="1" applyFill="1" applyBorder="1" applyAlignment="1">
      <alignment horizontal="justify" vertical="center"/>
    </xf>
    <xf numFmtId="0" fontId="10" fillId="2" borderId="10"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0" borderId="10" xfId="0" applyFont="1" applyBorder="1" applyAlignment="1">
      <alignment horizontal="justify" vertical="center" wrapText="1"/>
    </xf>
    <xf numFmtId="0" fontId="10" fillId="0" borderId="10" xfId="0" applyFont="1" applyBorder="1" applyAlignment="1">
      <alignment vertical="center" wrapText="1"/>
    </xf>
    <xf numFmtId="0" fontId="10" fillId="0" borderId="12" xfId="0" applyFont="1" applyBorder="1" applyAlignment="1">
      <alignment vertical="center" wrapText="1"/>
    </xf>
    <xf numFmtId="0" fontId="10" fillId="3" borderId="14" xfId="0" applyFont="1" applyFill="1" applyBorder="1" applyAlignment="1">
      <alignment horizontal="justify" vertical="center" wrapText="1"/>
    </xf>
    <xf numFmtId="43" fontId="2" fillId="0" borderId="10" xfId="1" applyNumberFormat="1" applyFont="1" applyBorder="1" applyAlignment="1">
      <alignment vertical="center" wrapText="1"/>
    </xf>
    <xf numFmtId="43" fontId="2" fillId="0" borderId="5" xfId="1" applyNumberFormat="1" applyFont="1" applyBorder="1" applyAlignment="1">
      <alignment vertical="center" wrapText="1"/>
    </xf>
    <xf numFmtId="43" fontId="7" fillId="0" borderId="5" xfId="1" applyNumberFormat="1" applyFont="1" applyBorder="1" applyAlignment="1" applyProtection="1">
      <alignment vertical="center" wrapText="1"/>
      <protection locked="0"/>
    </xf>
    <xf numFmtId="43" fontId="2" fillId="0" borderId="18" xfId="1" applyNumberFormat="1" applyFont="1" applyBorder="1" applyAlignment="1">
      <alignment vertical="center" wrapText="1"/>
    </xf>
    <xf numFmtId="43" fontId="2" fillId="0" borderId="7" xfId="1" applyNumberFormat="1" applyFont="1" applyBorder="1" applyAlignment="1">
      <alignment vertical="center" wrapText="1"/>
    </xf>
    <xf numFmtId="43" fontId="0" fillId="0" borderId="0" xfId="0" applyNumberFormat="1"/>
    <xf numFmtId="43" fontId="2" fillId="0" borderId="10" xfId="1" applyNumberFormat="1" applyFont="1" applyBorder="1" applyAlignment="1">
      <alignment horizontal="left" vertical="center" wrapText="1"/>
    </xf>
    <xf numFmtId="43" fontId="2" fillId="0" borderId="5" xfId="1" applyNumberFormat="1" applyFont="1" applyBorder="1" applyAlignment="1">
      <alignment horizontal="left" vertical="center" wrapText="1"/>
    </xf>
    <xf numFmtId="43" fontId="2" fillId="0" borderId="7" xfId="1" applyNumberFormat="1" applyFont="1" applyBorder="1" applyAlignment="1">
      <alignment horizontal="left" vertical="center" wrapText="1"/>
    </xf>
    <xf numFmtId="0" fontId="7" fillId="0" borderId="7" xfId="0" applyFont="1" applyBorder="1" applyAlignment="1">
      <alignment vertical="center" wrapText="1"/>
    </xf>
    <xf numFmtId="43" fontId="2" fillId="2" borderId="5" xfId="1" applyNumberFormat="1" applyFont="1" applyFill="1" applyBorder="1" applyAlignment="1">
      <alignment vertical="center" wrapText="1"/>
    </xf>
    <xf numFmtId="0" fontId="17" fillId="0" borderId="0" xfId="0" applyFont="1" applyAlignment="1">
      <alignment vertical="center" wrapText="1"/>
    </xf>
    <xf numFmtId="0" fontId="16" fillId="5" borderId="18" xfId="0" applyFont="1" applyFill="1" applyBorder="1" applyAlignment="1">
      <alignment horizontal="center" vertical="center" wrapText="1"/>
    </xf>
    <xf numFmtId="0" fontId="16" fillId="5" borderId="18" xfId="0" applyFont="1" applyFill="1" applyBorder="1" applyAlignment="1">
      <alignment horizontal="center" vertical="center"/>
    </xf>
    <xf numFmtId="0" fontId="16" fillId="5" borderId="19" xfId="0" applyFont="1" applyFill="1" applyBorder="1" applyAlignment="1">
      <alignment horizontal="center" vertical="center" wrapText="1"/>
    </xf>
    <xf numFmtId="0" fontId="2" fillId="0" borderId="7" xfId="0" applyFont="1" applyBorder="1" applyAlignment="1">
      <alignment horizontal="left" vertical="center" wrapText="1"/>
    </xf>
    <xf numFmtId="43" fontId="7" fillId="0" borderId="5" xfId="0" applyNumberFormat="1" applyFont="1" applyBorder="1" applyAlignment="1">
      <alignment horizontal="center" vertical="center" wrapText="1"/>
    </xf>
    <xf numFmtId="0" fontId="2" fillId="0" borderId="7" xfId="0" applyFont="1" applyBorder="1" applyAlignment="1">
      <alignment horizontal="center" vertical="center"/>
    </xf>
    <xf numFmtId="0" fontId="2" fillId="3"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7" xfId="0" applyBorder="1"/>
    <xf numFmtId="44" fontId="2" fillId="0" borderId="5" xfId="1" applyFont="1" applyBorder="1" applyAlignment="1">
      <alignment vertical="center" wrapText="1"/>
    </xf>
    <xf numFmtId="164" fontId="7" fillId="2" borderId="5" xfId="3" applyNumberFormat="1" applyFont="1" applyFill="1" applyBorder="1" applyAlignment="1">
      <alignment horizontal="center" vertical="center" wrapText="1"/>
    </xf>
    <xf numFmtId="0" fontId="2" fillId="3" borderId="7" xfId="0" applyFont="1" applyFill="1" applyBorder="1" applyAlignment="1">
      <alignment horizontal="justify" vertical="center" wrapText="1"/>
    </xf>
    <xf numFmtId="0" fontId="2" fillId="3" borderId="7" xfId="0" applyFont="1" applyFill="1" applyBorder="1"/>
    <xf numFmtId="0" fontId="2" fillId="3" borderId="24" xfId="0" applyFont="1" applyFill="1" applyBorder="1"/>
    <xf numFmtId="0" fontId="2" fillId="4" borderId="10"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12" xfId="0" applyFont="1" applyFill="1" applyBorder="1" applyAlignment="1">
      <alignment horizontal="justify" vertical="center" wrapText="1"/>
    </xf>
    <xf numFmtId="9" fontId="7" fillId="0" borderId="7" xfId="2" applyFont="1" applyBorder="1" applyAlignment="1">
      <alignment horizontal="center" vertical="center" wrapText="1"/>
    </xf>
    <xf numFmtId="43" fontId="7" fillId="0" borderId="7" xfId="0" applyNumberFormat="1" applyFont="1" applyBorder="1" applyAlignment="1">
      <alignment horizontal="center" vertical="center" wrapText="1"/>
    </xf>
    <xf numFmtId="43" fontId="2" fillId="2" borderId="10" xfId="1" applyNumberFormat="1" applyFont="1" applyFill="1" applyBorder="1" applyAlignment="1">
      <alignment vertical="center" wrapText="1"/>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wrapText="1"/>
    </xf>
    <xf numFmtId="0" fontId="0" fillId="0" borderId="24" xfId="0" applyBorder="1"/>
    <xf numFmtId="0" fontId="7" fillId="0" borderId="7" xfId="0" applyFont="1" applyBorder="1" applyAlignment="1">
      <alignment horizontal="left" vertical="center" wrapText="1"/>
    </xf>
    <xf numFmtId="0" fontId="0" fillId="2" borderId="5" xfId="0" applyFill="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0" fontId="0" fillId="0" borderId="0" xfId="0" applyAlignment="1">
      <alignment horizontal="left"/>
    </xf>
    <xf numFmtId="0" fontId="2" fillId="4" borderId="5" xfId="0" applyFont="1" applyFill="1" applyBorder="1" applyAlignment="1">
      <alignment horizontal="left" vertical="center" wrapText="1"/>
    </xf>
    <xf numFmtId="0" fontId="7" fillId="0" borderId="5" xfId="0" applyFont="1" applyBorder="1" applyAlignment="1">
      <alignment horizontal="center" vertical="center" wrapText="1"/>
    </xf>
    <xf numFmtId="0" fontId="2" fillId="0" borderId="5" xfId="0" applyFont="1" applyBorder="1" applyAlignment="1">
      <alignment horizontal="center" vertical="center" wrapText="1"/>
    </xf>
    <xf numFmtId="9" fontId="2" fillId="0" borderId="5" xfId="0" applyNumberFormat="1" applyFont="1" applyBorder="1" applyAlignment="1">
      <alignment horizontal="center" vertical="center"/>
    </xf>
    <xf numFmtId="0" fontId="2" fillId="0" borderId="5" xfId="0" applyFont="1" applyBorder="1" applyAlignment="1">
      <alignment horizontal="center" vertical="center"/>
    </xf>
    <xf numFmtId="9"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left" vertical="center" wrapText="1"/>
    </xf>
    <xf numFmtId="9" fontId="2" fillId="4" borderId="5"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10" fontId="2" fillId="2" borderId="10" xfId="0" applyNumberFormat="1" applyFont="1" applyFill="1" applyBorder="1" applyAlignment="1">
      <alignment horizontal="center" vertical="center" wrapText="1"/>
    </xf>
    <xf numFmtId="10" fontId="2" fillId="2" borderId="5" xfId="0" applyNumberFormat="1" applyFont="1" applyFill="1" applyBorder="1" applyAlignment="1">
      <alignment horizontal="center" vertical="center" wrapText="1"/>
    </xf>
    <xf numFmtId="9" fontId="2" fillId="4" borderId="10" xfId="0" applyNumberFormat="1"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9" fontId="2" fillId="2" borderId="10" xfId="0" applyNumberFormat="1"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0" borderId="23" xfId="0" applyFont="1" applyBorder="1" applyAlignment="1">
      <alignment horizontal="center" vertical="center" wrapText="1"/>
    </xf>
    <xf numFmtId="0" fontId="16" fillId="5" borderId="9"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0" xfId="0" applyFont="1" applyFill="1" applyBorder="1" applyAlignment="1">
      <alignment horizontal="center" vertical="center" wrapText="1"/>
    </xf>
    <xf numFmtId="9" fontId="2" fillId="4" borderId="7" xfId="0" applyNumberFormat="1"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4" xfId="0" applyFont="1" applyFill="1" applyBorder="1" applyAlignment="1">
      <alignment horizontal="center" vertical="center" wrapText="1"/>
    </xf>
    <xf numFmtId="43" fontId="16" fillId="5" borderId="10" xfId="0" applyNumberFormat="1" applyFont="1" applyFill="1" applyBorder="1" applyAlignment="1">
      <alignment horizontal="center" vertical="center" wrapText="1"/>
    </xf>
    <xf numFmtId="43" fontId="16" fillId="5" borderId="5" xfId="0" applyNumberFormat="1" applyFont="1" applyFill="1" applyBorder="1" applyAlignment="1">
      <alignment horizontal="center" vertical="center" wrapText="1"/>
    </xf>
    <xf numFmtId="43" fontId="16" fillId="5" borderId="18" xfId="0" applyNumberFormat="1" applyFont="1" applyFill="1" applyBorder="1" applyAlignment="1">
      <alignment horizontal="center" vertical="center" wrapText="1"/>
    </xf>
    <xf numFmtId="0" fontId="16" fillId="5" borderId="12"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0" borderId="5" xfId="0" applyFont="1" applyBorder="1" applyAlignment="1">
      <alignment horizontal="center" vertical="center"/>
    </xf>
    <xf numFmtId="9" fontId="7" fillId="0" borderId="5" xfId="0" applyNumberFormat="1" applyFont="1" applyBorder="1" applyAlignment="1">
      <alignment horizontal="center" vertical="center"/>
    </xf>
    <xf numFmtId="0" fontId="2" fillId="4" borderId="5" xfId="0" applyFont="1" applyFill="1" applyBorder="1" applyAlignment="1">
      <alignment horizontal="center" vertical="center" wrapText="1"/>
    </xf>
    <xf numFmtId="164" fontId="2" fillId="2" borderId="5" xfId="3" applyNumberFormat="1" applyFont="1" applyFill="1" applyBorder="1" applyAlignment="1">
      <alignment horizontal="center" vertical="center" wrapText="1"/>
    </xf>
    <xf numFmtId="43" fontId="2" fillId="0" borderId="5" xfId="1" applyNumberFormat="1" applyFont="1" applyBorder="1" applyAlignment="1">
      <alignment horizontal="center" vertical="center" wrapText="1"/>
    </xf>
    <xf numFmtId="164" fontId="2" fillId="2" borderId="7" xfId="3" applyNumberFormat="1" applyFont="1" applyFill="1" applyBorder="1" applyAlignment="1">
      <alignment horizontal="center" vertical="center" wrapText="1"/>
    </xf>
    <xf numFmtId="164" fontId="7" fillId="0" borderId="5" xfId="3" applyNumberFormat="1" applyFont="1" applyBorder="1" applyAlignment="1">
      <alignment horizontal="center" vertical="center" wrapText="1"/>
    </xf>
    <xf numFmtId="164" fontId="7" fillId="0" borderId="7" xfId="3" applyNumberFormat="1" applyFont="1" applyBorder="1" applyAlignment="1">
      <alignment horizontal="center" vertical="center" wrapText="1"/>
    </xf>
    <xf numFmtId="0" fontId="2" fillId="2" borderId="5" xfId="0" applyFont="1" applyFill="1" applyBorder="1" applyAlignment="1">
      <alignment horizontal="right" vertical="center" wrapText="1"/>
    </xf>
    <xf numFmtId="0" fontId="0" fillId="0" borderId="7" xfId="0" applyBorder="1" applyAlignment="1">
      <alignment horizontal="center" vertical="center" wrapText="1"/>
    </xf>
    <xf numFmtId="0" fontId="7" fillId="2" borderId="5" xfId="0" applyFont="1" applyFill="1" applyBorder="1" applyAlignment="1">
      <alignment horizontal="center" vertical="center"/>
    </xf>
    <xf numFmtId="0" fontId="0" fillId="0" borderId="5" xfId="0" applyBorder="1" applyAlignment="1">
      <alignment horizontal="center" vertical="center"/>
    </xf>
    <xf numFmtId="9" fontId="2" fillId="0" borderId="5" xfId="0" applyNumberFormat="1" applyFont="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9" fontId="0" fillId="0" borderId="5" xfId="0" applyNumberFormat="1" applyBorder="1" applyAlignment="1">
      <alignment horizontal="center" vertical="center"/>
    </xf>
    <xf numFmtId="0" fontId="15"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9" fontId="2" fillId="2" borderId="5" xfId="2" applyFont="1" applyFill="1" applyBorder="1" applyAlignment="1">
      <alignment horizontal="center" vertical="center" wrapText="1"/>
    </xf>
    <xf numFmtId="9" fontId="2" fillId="4" borderId="5" xfId="2"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6" fillId="0" borderId="37" xfId="0" applyFont="1" applyBorder="1" applyAlignment="1">
      <alignment horizontal="center" vertical="center" wrapText="1"/>
    </xf>
    <xf numFmtId="0" fontId="6" fillId="0" borderId="36" xfId="0" applyFont="1" applyBorder="1" applyAlignment="1">
      <alignment horizontal="center" vertical="center" wrapText="1"/>
    </xf>
    <xf numFmtId="0" fontId="7" fillId="0" borderId="21"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9" fontId="2" fillId="0" borderId="7" xfId="0" applyNumberFormat="1" applyFont="1" applyBorder="1" applyAlignment="1">
      <alignment horizontal="center" vertical="center"/>
    </xf>
    <xf numFmtId="9" fontId="2" fillId="0" borderId="2" xfId="0" applyNumberFormat="1" applyFont="1" applyBorder="1" applyAlignment="1">
      <alignment horizontal="center" vertical="center"/>
    </xf>
    <xf numFmtId="9" fontId="2" fillId="0" borderId="1" xfId="0" applyNumberFormat="1" applyFont="1" applyBorder="1" applyAlignment="1">
      <alignment horizontal="center" vertic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7"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0" fontId="7" fillId="0" borderId="1" xfId="0" applyFont="1" applyBorder="1" applyAlignment="1">
      <alignment horizontal="center" vertical="center" wrapText="1" readingOrder="1"/>
    </xf>
    <xf numFmtId="9" fontId="2" fillId="2" borderId="7" xfId="0" applyNumberFormat="1" applyFont="1" applyFill="1" applyBorder="1" applyAlignment="1">
      <alignment horizontal="left" vertical="center" wrapText="1"/>
    </xf>
    <xf numFmtId="9" fontId="2" fillId="2" borderId="2" xfId="0" applyNumberFormat="1" applyFont="1" applyFill="1" applyBorder="1" applyAlignment="1">
      <alignment horizontal="left" vertical="center" wrapText="1"/>
    </xf>
    <xf numFmtId="9" fontId="2" fillId="2" borderId="21" xfId="0" applyNumberFormat="1" applyFont="1" applyFill="1" applyBorder="1" applyAlignment="1">
      <alignment horizontal="center" vertical="center" wrapText="1"/>
    </xf>
    <xf numFmtId="9" fontId="2" fillId="2" borderId="21" xfId="0" applyNumberFormat="1" applyFont="1" applyFill="1" applyBorder="1" applyAlignment="1">
      <alignment horizontal="left" vertical="center" wrapText="1"/>
    </xf>
    <xf numFmtId="9" fontId="2" fillId="2" borderId="1" xfId="0" applyNumberFormat="1" applyFont="1" applyFill="1" applyBorder="1" applyAlignment="1">
      <alignment horizontal="left" vertical="center" wrapText="1"/>
    </xf>
    <xf numFmtId="9" fontId="2" fillId="2" borderId="23" xfId="0" applyNumberFormat="1"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2" xfId="0" applyFont="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9" fontId="2" fillId="0" borderId="21"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2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9" fontId="2" fillId="0" borderId="7" xfId="0" applyNumberFormat="1" applyFont="1" applyBorder="1" applyAlignment="1">
      <alignment horizontal="center" vertical="center" wrapText="1"/>
    </xf>
    <xf numFmtId="0" fontId="2" fillId="0" borderId="7" xfId="0" applyFont="1" applyBorder="1" applyAlignment="1">
      <alignment horizontal="left" vertical="center" wrapText="1"/>
    </xf>
    <xf numFmtId="0" fontId="7" fillId="2" borderId="2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9" fontId="2" fillId="0" borderId="7" xfId="2" applyFont="1" applyFill="1" applyBorder="1" applyAlignment="1">
      <alignment horizontal="center" vertical="center" wrapText="1"/>
    </xf>
    <xf numFmtId="9" fontId="2" fillId="0" borderId="2" xfId="2" applyFont="1" applyFill="1" applyBorder="1" applyAlignment="1">
      <alignment horizontal="center" vertical="center" wrapText="1"/>
    </xf>
    <xf numFmtId="9" fontId="0" fillId="0" borderId="7" xfId="0" applyNumberFormat="1" applyBorder="1" applyAlignment="1">
      <alignment horizontal="center" vertical="center" wrapText="1"/>
    </xf>
    <xf numFmtId="9" fontId="0" fillId="0" borderId="2" xfId="0" applyNumberFormat="1" applyBorder="1" applyAlignment="1">
      <alignment horizontal="center" vertical="center" wrapText="1"/>
    </xf>
    <xf numFmtId="9" fontId="0" fillId="0" borderId="1" xfId="0" applyNumberFormat="1" applyBorder="1" applyAlignment="1">
      <alignment horizontal="center" vertical="center" wrapText="1"/>
    </xf>
    <xf numFmtId="9" fontId="2" fillId="0" borderId="1" xfId="2" applyFont="1" applyFill="1" applyBorder="1" applyAlignment="1">
      <alignment horizontal="center" vertical="center" wrapText="1"/>
    </xf>
    <xf numFmtId="9" fontId="2" fillId="2" borderId="7" xfId="2" applyFont="1" applyFill="1" applyBorder="1" applyAlignment="1">
      <alignment horizontal="center" vertical="center" wrapText="1"/>
    </xf>
    <xf numFmtId="9" fontId="2" fillId="2" borderId="2" xfId="2" applyFont="1" applyFill="1" applyBorder="1" applyAlignment="1">
      <alignment horizontal="center" vertical="center" wrapText="1"/>
    </xf>
    <xf numFmtId="9" fontId="2" fillId="2" borderId="1" xfId="2" applyFont="1" applyFill="1" applyBorder="1" applyAlignment="1">
      <alignment horizontal="center" vertical="center" wrapText="1"/>
    </xf>
    <xf numFmtId="9" fontId="2" fillId="0" borderId="7" xfId="2" applyFont="1" applyFill="1" applyBorder="1" applyAlignment="1">
      <alignment horizontal="center" vertical="center"/>
    </xf>
    <xf numFmtId="9" fontId="2" fillId="0" borderId="2" xfId="2" applyFont="1" applyFill="1" applyBorder="1" applyAlignment="1">
      <alignment horizontal="center" vertical="center"/>
    </xf>
    <xf numFmtId="9" fontId="2" fillId="0" borderId="1" xfId="2" applyFont="1" applyFill="1" applyBorder="1" applyAlignment="1">
      <alignment horizontal="center" vertical="center"/>
    </xf>
    <xf numFmtId="9" fontId="2" fillId="4" borderId="7" xfId="2" applyFont="1" applyFill="1" applyBorder="1" applyAlignment="1">
      <alignment horizontal="center" vertical="center" wrapText="1"/>
    </xf>
    <xf numFmtId="9" fontId="2" fillId="4" borderId="2" xfId="2" applyFont="1" applyFill="1" applyBorder="1" applyAlignment="1">
      <alignment horizontal="center" vertical="center" wrapText="1"/>
    </xf>
    <xf numFmtId="9" fontId="2" fillId="4" borderId="1" xfId="2"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2" xfId="0" applyFill="1" applyBorder="1" applyAlignment="1">
      <alignment horizontal="left" vertical="center" wrapText="1"/>
    </xf>
    <xf numFmtId="0" fontId="0" fillId="2" borderId="23" xfId="0" applyFill="1" applyBorder="1" applyAlignment="1">
      <alignment horizontal="left" vertical="center" wrapText="1"/>
    </xf>
    <xf numFmtId="0" fontId="0" fillId="2" borderId="1" xfId="0" applyFill="1" applyBorder="1" applyAlignment="1">
      <alignment horizontal="left" vertical="center" wrapText="1"/>
    </xf>
    <xf numFmtId="9" fontId="2" fillId="2" borderId="7" xfId="2" applyFont="1" applyFill="1" applyBorder="1" applyAlignment="1">
      <alignment horizontal="left" vertical="center" wrapText="1"/>
    </xf>
    <xf numFmtId="9" fontId="2" fillId="2" borderId="2" xfId="2" applyFont="1" applyFill="1" applyBorder="1" applyAlignment="1">
      <alignment horizontal="left" vertical="center" wrapText="1"/>
    </xf>
    <xf numFmtId="9" fontId="2" fillId="2" borderId="1" xfId="2" applyFont="1" applyFill="1" applyBorder="1" applyAlignment="1">
      <alignment horizontal="left" vertical="center" wrapText="1"/>
    </xf>
    <xf numFmtId="9" fontId="2" fillId="2" borderId="21" xfId="2" applyFont="1" applyFill="1" applyBorder="1" applyAlignment="1">
      <alignment horizontal="center" vertical="center" wrapText="1"/>
    </xf>
    <xf numFmtId="0" fontId="2" fillId="2" borderId="21" xfId="0" applyFont="1" applyFill="1" applyBorder="1" applyAlignment="1">
      <alignment horizontal="left" vertical="center" wrapText="1"/>
    </xf>
    <xf numFmtId="0" fontId="0" fillId="2"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23" xfId="0" applyFill="1" applyBorder="1" applyAlignment="1">
      <alignment horizontal="center" vertical="center"/>
    </xf>
    <xf numFmtId="1" fontId="0" fillId="2" borderId="7" xfId="0" applyNumberFormat="1" applyFill="1" applyBorder="1" applyAlignment="1">
      <alignment horizontal="center" vertical="center"/>
    </xf>
    <xf numFmtId="1" fontId="0" fillId="2" borderId="2" xfId="0" applyNumberFormat="1" applyFill="1" applyBorder="1" applyAlignment="1">
      <alignment horizontal="center" vertical="center"/>
    </xf>
    <xf numFmtId="1" fontId="0" fillId="2" borderId="23" xfId="0" applyNumberFormat="1" applyFill="1" applyBorder="1" applyAlignment="1">
      <alignment horizontal="center" vertical="center"/>
    </xf>
    <xf numFmtId="9" fontId="2" fillId="4" borderId="23" xfId="2" applyFont="1" applyFill="1" applyBorder="1" applyAlignment="1">
      <alignment horizontal="center" vertical="center" wrapText="1"/>
    </xf>
    <xf numFmtId="9" fontId="2" fillId="2" borderId="7" xfId="2" applyFont="1" applyFill="1" applyBorder="1" applyAlignment="1">
      <alignment horizontal="center" vertical="center"/>
    </xf>
    <xf numFmtId="9" fontId="2" fillId="2" borderId="2" xfId="2" applyFont="1" applyFill="1" applyBorder="1" applyAlignment="1">
      <alignment horizontal="center" vertical="center"/>
    </xf>
    <xf numFmtId="9" fontId="2" fillId="2" borderId="23" xfId="2" applyFont="1" applyFill="1" applyBorder="1" applyAlignment="1">
      <alignment horizontal="center" vertical="center"/>
    </xf>
    <xf numFmtId="9" fontId="2" fillId="2" borderId="21" xfId="2" applyFont="1" applyFill="1" applyBorder="1" applyAlignment="1">
      <alignment horizontal="center" vertical="center"/>
    </xf>
    <xf numFmtId="9" fontId="2" fillId="2" borderId="1" xfId="2"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9" fontId="2" fillId="2" borderId="7" xfId="0" applyNumberFormat="1" applyFont="1" applyFill="1" applyBorder="1" applyAlignment="1">
      <alignment horizontal="center" vertical="center"/>
    </xf>
    <xf numFmtId="9" fontId="2" fillId="2" borderId="2"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0" fillId="0" borderId="7" xfId="0" applyBorder="1" applyAlignment="1">
      <alignment horizontal="center"/>
    </xf>
    <xf numFmtId="0" fontId="0" fillId="0" borderId="1" xfId="0" applyBorder="1" applyAlignment="1">
      <alignment horizontal="center"/>
    </xf>
    <xf numFmtId="0" fontId="2" fillId="2" borderId="21" xfId="0" applyFont="1" applyFill="1" applyBorder="1" applyAlignment="1">
      <alignment horizontal="center" vertical="top"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2" xfId="0" applyFont="1" applyFill="1" applyBorder="1" applyAlignment="1">
      <alignment horizontal="center" vertical="center" wrapText="1"/>
    </xf>
    <xf numFmtId="9" fontId="2" fillId="0" borderId="21" xfId="0" applyNumberFormat="1" applyFont="1" applyBorder="1" applyAlignment="1">
      <alignment horizontal="center" vertical="center"/>
    </xf>
    <xf numFmtId="9" fontId="2" fillId="0" borderId="23" xfId="0" applyNumberFormat="1" applyFont="1" applyBorder="1" applyAlignment="1">
      <alignment horizontal="center" vertical="center"/>
    </xf>
    <xf numFmtId="0" fontId="2" fillId="0" borderId="23" xfId="0" applyFont="1" applyBorder="1" applyAlignment="1">
      <alignment horizontal="left" vertical="center" wrapText="1"/>
    </xf>
    <xf numFmtId="9" fontId="2" fillId="0" borderId="23" xfId="0" applyNumberFormat="1" applyFont="1" applyBorder="1" applyAlignment="1">
      <alignment horizontal="center" vertical="center" wrapText="1"/>
    </xf>
    <xf numFmtId="0" fontId="2" fillId="2" borderId="2" xfId="0" applyFont="1" applyFill="1" applyBorder="1" applyAlignment="1">
      <alignment horizontal="center" vertical="center"/>
    </xf>
    <xf numFmtId="1" fontId="2" fillId="2" borderId="7"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2" borderId="1" xfId="0" applyFont="1" applyFill="1" applyBorder="1" applyAlignment="1">
      <alignment horizontal="center"/>
    </xf>
    <xf numFmtId="9" fontId="2" fillId="0" borderId="7" xfId="2" applyFont="1" applyBorder="1" applyAlignment="1">
      <alignment horizontal="center" vertical="center" wrapText="1"/>
    </xf>
    <xf numFmtId="9" fontId="2" fillId="0" borderId="1" xfId="2" applyFont="1" applyBorder="1" applyAlignment="1">
      <alignment horizontal="center" vertical="center" wrapText="1"/>
    </xf>
    <xf numFmtId="9" fontId="2" fillId="0" borderId="7" xfId="0" applyNumberFormat="1" applyFont="1" applyBorder="1" applyAlignment="1">
      <alignment horizontal="left" vertical="center" wrapText="1"/>
    </xf>
    <xf numFmtId="9" fontId="2" fillId="0" borderId="2" xfId="0" applyNumberFormat="1" applyFont="1" applyBorder="1" applyAlignment="1">
      <alignment horizontal="left" vertical="center" wrapText="1"/>
    </xf>
    <xf numFmtId="9" fontId="2" fillId="0" borderId="1" xfId="0" applyNumberFormat="1" applyFont="1" applyBorder="1" applyAlignment="1">
      <alignment horizontal="left" vertical="center" wrapText="1"/>
    </xf>
    <xf numFmtId="0" fontId="2" fillId="4" borderId="7" xfId="0" applyFont="1" applyFill="1" applyBorder="1" applyAlignment="1">
      <alignment horizontal="left" vertical="center" wrapText="1"/>
    </xf>
    <xf numFmtId="0" fontId="2" fillId="4" borderId="1" xfId="0" applyFont="1" applyFill="1" applyBorder="1" applyAlignment="1">
      <alignment horizontal="left" vertical="center" wrapText="1"/>
    </xf>
    <xf numFmtId="0" fontId="7" fillId="0" borderId="7"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16" fillId="5" borderId="2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23" xfId="0" applyFont="1" applyFill="1" applyBorder="1" applyAlignment="1">
      <alignment horizontal="center" vertical="center" wrapText="1"/>
    </xf>
    <xf numFmtId="43" fontId="16" fillId="5" borderId="21" xfId="0" applyNumberFormat="1" applyFont="1" applyFill="1" applyBorder="1" applyAlignment="1">
      <alignment horizontal="center" vertical="center" wrapText="1"/>
    </xf>
    <xf numFmtId="43" fontId="16" fillId="5" borderId="2" xfId="0" applyNumberFormat="1" applyFont="1" applyFill="1" applyBorder="1" applyAlignment="1">
      <alignment horizontal="center" vertical="center" wrapText="1"/>
    </xf>
    <xf numFmtId="43" fontId="16" fillId="5" borderId="23" xfId="0"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16" fillId="5" borderId="1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11" xfId="0" applyFont="1" applyFill="1" applyBorder="1" applyAlignment="1">
      <alignment horizontal="center" vertical="center"/>
    </xf>
    <xf numFmtId="9" fontId="2" fillId="4" borderId="21" xfId="2"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30" xfId="0"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46300</xdr:rowOff>
    </xdr:from>
    <xdr:to>
      <xdr:col>6</xdr:col>
      <xdr:colOff>714375</xdr:colOff>
      <xdr:row>43</xdr:row>
      <xdr:rowOff>63499</xdr:rowOff>
    </xdr:to>
    <xdr:pic>
      <xdr:nvPicPr>
        <xdr:cNvPr id="2" name="Imagen 1">
          <a:extLst>
            <a:ext uri="{FF2B5EF4-FFF2-40B4-BE49-F238E27FC236}">
              <a16:creationId xmlns:a16="http://schemas.microsoft.com/office/drawing/2014/main" id="{70766CDB-916B-36AF-DEF7-7A3F144C6B96}"/>
            </a:ext>
          </a:extLst>
        </xdr:cNvPr>
        <xdr:cNvPicPr>
          <a:picLocks noChangeAspect="1"/>
        </xdr:cNvPicPr>
      </xdr:nvPicPr>
      <xdr:blipFill>
        <a:blip xmlns:r="http://schemas.openxmlformats.org/officeDocument/2006/relationships" r:embed="rId1"/>
        <a:stretch>
          <a:fillRect/>
        </a:stretch>
      </xdr:blipFill>
      <xdr:spPr>
        <a:xfrm>
          <a:off x="0" y="46300"/>
          <a:ext cx="5667375" cy="820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8</xdr:col>
      <xdr:colOff>746125</xdr:colOff>
      <xdr:row>46</xdr:row>
      <xdr:rowOff>175238</xdr:rowOff>
    </xdr:to>
    <xdr:pic>
      <xdr:nvPicPr>
        <xdr:cNvPr id="2" name="Imagen 1">
          <a:extLst>
            <a:ext uri="{FF2B5EF4-FFF2-40B4-BE49-F238E27FC236}">
              <a16:creationId xmlns:a16="http://schemas.microsoft.com/office/drawing/2014/main" id="{A158B0C9-7A86-BE90-8D02-E27BB4F5FCB1}"/>
            </a:ext>
          </a:extLst>
        </xdr:cNvPr>
        <xdr:cNvPicPr>
          <a:picLocks noChangeAspect="1"/>
        </xdr:cNvPicPr>
      </xdr:nvPicPr>
      <xdr:blipFill>
        <a:blip xmlns:r="http://schemas.openxmlformats.org/officeDocument/2006/relationships" r:embed="rId1"/>
        <a:stretch>
          <a:fillRect/>
        </a:stretch>
      </xdr:blipFill>
      <xdr:spPr>
        <a:xfrm>
          <a:off x="0" y="63500"/>
          <a:ext cx="6842125" cy="8874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1318932</xdr:colOff>
      <xdr:row>0</xdr:row>
      <xdr:rowOff>1095052</xdr:rowOff>
    </xdr:to>
    <xdr:pic>
      <xdr:nvPicPr>
        <xdr:cNvPr id="3" name="Imagen 2">
          <a:extLst>
            <a:ext uri="{FF2B5EF4-FFF2-40B4-BE49-F238E27FC236}">
              <a16:creationId xmlns:a16="http://schemas.microsoft.com/office/drawing/2014/main" id="{A110E2B5-E54C-56BD-F3C5-091C37DB749D}"/>
            </a:ext>
          </a:extLst>
        </xdr:cNvPr>
        <xdr:cNvPicPr>
          <a:picLocks noChangeAspect="1"/>
        </xdr:cNvPicPr>
      </xdr:nvPicPr>
      <xdr:blipFill>
        <a:blip xmlns:r="http://schemas.openxmlformats.org/officeDocument/2006/relationships" r:embed="rId1"/>
        <a:stretch>
          <a:fillRect/>
        </a:stretch>
      </xdr:blipFill>
      <xdr:spPr>
        <a:xfrm>
          <a:off x="180975" y="0"/>
          <a:ext cx="3076575" cy="10950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802481</xdr:colOff>
      <xdr:row>1</xdr:row>
      <xdr:rowOff>71114</xdr:rowOff>
    </xdr:to>
    <xdr:pic>
      <xdr:nvPicPr>
        <xdr:cNvPr id="2" name="Imagen 1">
          <a:extLst>
            <a:ext uri="{FF2B5EF4-FFF2-40B4-BE49-F238E27FC236}">
              <a16:creationId xmlns:a16="http://schemas.microsoft.com/office/drawing/2014/main" id="{A587B9FE-ED1E-4CC8-A006-1B482B20A204}"/>
            </a:ext>
          </a:extLst>
        </xdr:cNvPr>
        <xdr:cNvPicPr>
          <a:picLocks noChangeAspect="1"/>
        </xdr:cNvPicPr>
      </xdr:nvPicPr>
      <xdr:blipFill>
        <a:blip xmlns:r="http://schemas.openxmlformats.org/officeDocument/2006/relationships" r:embed="rId1"/>
        <a:stretch>
          <a:fillRect/>
        </a:stretch>
      </xdr:blipFill>
      <xdr:spPr>
        <a:xfrm>
          <a:off x="0" y="0"/>
          <a:ext cx="3076575" cy="10950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7917-B50A-4D7D-84B1-D77B8663628A}">
  <dimension ref="A1"/>
  <sheetViews>
    <sheetView view="pageBreakPreview" zoomScale="60" zoomScaleNormal="100" zoomScalePageLayoutView="60" workbookViewId="0">
      <selection activeCell="D50" sqref="D50"/>
    </sheetView>
  </sheetViews>
  <sheetFormatPr baseColWidth="10" defaultColWidth="11.42578125"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449A-383F-4371-B512-4140A7B12B8C}">
  <dimension ref="A1"/>
  <sheetViews>
    <sheetView view="pageBreakPreview" zoomScale="60" zoomScaleNormal="55" zoomScalePageLayoutView="90" workbookViewId="0">
      <selection activeCell="N35" sqref="N35"/>
    </sheetView>
  </sheetViews>
  <sheetFormatPr baseColWidth="10" defaultColWidth="11.42578125" defaultRowHeight="15" x14ac:dyDescent="0.25"/>
  <sheetData/>
  <pageMargins left="0.7" right="0.7" top="0.75" bottom="0.75" header="0.3" footer="0.3"/>
  <pageSetup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1719-4E83-4C35-A012-03A582530B40}">
  <dimension ref="A1:AE86"/>
  <sheetViews>
    <sheetView tabSelected="1" view="pageBreakPreview" zoomScale="85" zoomScaleNormal="100" zoomScaleSheetLayoutView="85" workbookViewId="0">
      <pane xSplit="12" ySplit="7" topLeftCell="M69" activePane="bottomRight" state="frozen"/>
      <selection pane="topRight" activeCell="M1" sqref="M1"/>
      <selection pane="bottomLeft" activeCell="A7" sqref="A7"/>
      <selection pane="bottomRight" activeCell="K70" sqref="K70:K75"/>
    </sheetView>
  </sheetViews>
  <sheetFormatPr baseColWidth="10" defaultColWidth="11.42578125" defaultRowHeight="15" x14ac:dyDescent="0.25"/>
  <cols>
    <col min="1" max="1" width="15.42578125" customWidth="1"/>
    <col min="2" max="2" width="13.5703125" customWidth="1"/>
    <col min="3" max="3" width="24.42578125" customWidth="1"/>
    <col min="4" max="4" width="18.28515625" customWidth="1"/>
    <col min="5" max="5" width="8.140625" customWidth="1"/>
    <col min="6" max="6" width="8" customWidth="1"/>
    <col min="7" max="10" width="7" customWidth="1"/>
    <col min="11" max="11" width="15.42578125" style="118" customWidth="1"/>
    <col min="12" max="12" width="13.5703125" customWidth="1"/>
    <col min="14" max="14" width="31.140625" customWidth="1"/>
    <col min="15" max="15" width="18.7109375" style="142" customWidth="1"/>
    <col min="16" max="16" width="18.7109375" customWidth="1"/>
    <col min="17" max="17" width="18.7109375" style="116" customWidth="1"/>
    <col min="18" max="29" width="3.7109375" customWidth="1"/>
  </cols>
  <sheetData>
    <row r="1" spans="1:31" ht="98.25" customHeight="1" thickBot="1" x14ac:dyDescent="0.3">
      <c r="A1" s="245" t="s">
        <v>585</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7"/>
      <c r="AD1" s="148"/>
      <c r="AE1" s="148"/>
    </row>
    <row r="2" spans="1:31" ht="36.75" customHeight="1" x14ac:dyDescent="0.25">
      <c r="A2" s="222" t="s">
        <v>586</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4"/>
    </row>
    <row r="3" spans="1:31" ht="21.75" customHeight="1" x14ac:dyDescent="0.25">
      <c r="A3" s="242" t="s">
        <v>587</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4"/>
    </row>
    <row r="4" spans="1:31" ht="19.5" customHeight="1" thickBot="1" x14ac:dyDescent="0.3">
      <c r="A4" s="225" t="s">
        <v>588</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7"/>
    </row>
    <row r="5" spans="1:31" x14ac:dyDescent="0.25">
      <c r="A5" s="211" t="s">
        <v>57</v>
      </c>
      <c r="B5" s="214" t="s">
        <v>58</v>
      </c>
      <c r="C5" s="214" t="s">
        <v>562</v>
      </c>
      <c r="D5" s="214" t="s">
        <v>561</v>
      </c>
      <c r="E5" s="214" t="s">
        <v>59</v>
      </c>
      <c r="F5" s="214" t="s">
        <v>60</v>
      </c>
      <c r="G5" s="216" t="s">
        <v>61</v>
      </c>
      <c r="H5" s="216"/>
      <c r="I5" s="216"/>
      <c r="J5" s="216"/>
      <c r="K5" s="214" t="s">
        <v>62</v>
      </c>
      <c r="L5" s="214" t="s">
        <v>63</v>
      </c>
      <c r="M5" s="214" t="s">
        <v>56</v>
      </c>
      <c r="N5" s="214" t="s">
        <v>64</v>
      </c>
      <c r="O5" s="218" t="s">
        <v>65</v>
      </c>
      <c r="P5" s="214" t="s">
        <v>66</v>
      </c>
      <c r="Q5" s="214" t="s">
        <v>520</v>
      </c>
      <c r="R5" s="214" t="s">
        <v>67</v>
      </c>
      <c r="S5" s="214"/>
      <c r="T5" s="214"/>
      <c r="U5" s="214"/>
      <c r="V5" s="214"/>
      <c r="W5" s="214"/>
      <c r="X5" s="214"/>
      <c r="Y5" s="214"/>
      <c r="Z5" s="214"/>
      <c r="AA5" s="214"/>
      <c r="AB5" s="214"/>
      <c r="AC5" s="221"/>
    </row>
    <row r="6" spans="1:31" x14ac:dyDescent="0.25">
      <c r="A6" s="212"/>
      <c r="B6" s="206"/>
      <c r="C6" s="206"/>
      <c r="D6" s="206"/>
      <c r="E6" s="206"/>
      <c r="F6" s="206"/>
      <c r="G6" s="206" t="s">
        <v>68</v>
      </c>
      <c r="H6" s="206" t="s">
        <v>69</v>
      </c>
      <c r="I6" s="206" t="s">
        <v>70</v>
      </c>
      <c r="J6" s="206" t="s">
        <v>71</v>
      </c>
      <c r="K6" s="206"/>
      <c r="L6" s="206"/>
      <c r="M6" s="206"/>
      <c r="N6" s="206"/>
      <c r="O6" s="219"/>
      <c r="P6" s="206"/>
      <c r="Q6" s="206"/>
      <c r="R6" s="206" t="s">
        <v>68</v>
      </c>
      <c r="S6" s="206"/>
      <c r="T6" s="206"/>
      <c r="U6" s="206" t="s">
        <v>69</v>
      </c>
      <c r="V6" s="206"/>
      <c r="W6" s="206"/>
      <c r="X6" s="206" t="s">
        <v>70</v>
      </c>
      <c r="Y6" s="206"/>
      <c r="Z6" s="206"/>
      <c r="AA6" s="206" t="s">
        <v>71</v>
      </c>
      <c r="AB6" s="206"/>
      <c r="AC6" s="217"/>
    </row>
    <row r="7" spans="1:31" ht="15.75" thickBot="1" x14ac:dyDescent="0.3">
      <c r="A7" s="213"/>
      <c r="B7" s="207"/>
      <c r="C7" s="207"/>
      <c r="D7" s="207"/>
      <c r="E7" s="207"/>
      <c r="F7" s="207"/>
      <c r="G7" s="207"/>
      <c r="H7" s="207"/>
      <c r="I7" s="207"/>
      <c r="J7" s="207"/>
      <c r="K7" s="207"/>
      <c r="L7" s="207"/>
      <c r="M7" s="207"/>
      <c r="N7" s="207"/>
      <c r="O7" s="220"/>
      <c r="P7" s="207"/>
      <c r="Q7" s="207"/>
      <c r="R7" s="149">
        <v>1</v>
      </c>
      <c r="S7" s="149">
        <v>2</v>
      </c>
      <c r="T7" s="149">
        <v>3</v>
      </c>
      <c r="U7" s="149">
        <v>4</v>
      </c>
      <c r="V7" s="149">
        <v>5</v>
      </c>
      <c r="W7" s="149">
        <v>6</v>
      </c>
      <c r="X7" s="149">
        <v>7</v>
      </c>
      <c r="Y7" s="149">
        <v>8</v>
      </c>
      <c r="Z7" s="149">
        <v>9</v>
      </c>
      <c r="AA7" s="149">
        <v>10</v>
      </c>
      <c r="AB7" s="149">
        <v>11</v>
      </c>
      <c r="AC7" s="151">
        <v>12</v>
      </c>
    </row>
    <row r="8" spans="1:31" ht="27" x14ac:dyDescent="0.25">
      <c r="A8" s="193" t="s">
        <v>0</v>
      </c>
      <c r="B8" s="196" t="s">
        <v>1</v>
      </c>
      <c r="C8" s="197" t="s">
        <v>2</v>
      </c>
      <c r="D8" s="197" t="s">
        <v>3</v>
      </c>
      <c r="E8" s="208">
        <v>0.82</v>
      </c>
      <c r="F8" s="208">
        <v>1</v>
      </c>
      <c r="G8" s="208">
        <v>1</v>
      </c>
      <c r="H8" s="208">
        <v>1</v>
      </c>
      <c r="I8" s="208">
        <v>1</v>
      </c>
      <c r="J8" s="208">
        <v>1</v>
      </c>
      <c r="K8" s="197" t="s">
        <v>556</v>
      </c>
      <c r="L8" s="185" t="s">
        <v>4</v>
      </c>
      <c r="M8" s="16">
        <v>1</v>
      </c>
      <c r="N8" s="17" t="s">
        <v>5</v>
      </c>
      <c r="O8" s="143">
        <v>35599466.25</v>
      </c>
      <c r="P8" s="95" t="s">
        <v>6</v>
      </c>
      <c r="Q8" s="17" t="s">
        <v>7</v>
      </c>
      <c r="R8" s="11"/>
      <c r="S8" s="11"/>
      <c r="T8" s="11"/>
      <c r="U8" s="11"/>
      <c r="V8" s="11"/>
      <c r="W8" s="11"/>
      <c r="X8" s="11"/>
      <c r="Y8" s="11"/>
      <c r="Z8" s="11"/>
      <c r="AA8" s="11"/>
      <c r="AB8" s="11"/>
      <c r="AC8" s="12"/>
    </row>
    <row r="9" spans="1:31" ht="57" customHeight="1" x14ac:dyDescent="0.25">
      <c r="A9" s="194"/>
      <c r="B9" s="178"/>
      <c r="C9" s="182"/>
      <c r="D9" s="182"/>
      <c r="E9" s="182"/>
      <c r="F9" s="181"/>
      <c r="G9" s="181"/>
      <c r="H9" s="181"/>
      <c r="I9" s="181"/>
      <c r="J9" s="181"/>
      <c r="K9" s="182"/>
      <c r="L9" s="186"/>
      <c r="M9" s="2">
        <v>2</v>
      </c>
      <c r="N9" s="3" t="s">
        <v>8</v>
      </c>
      <c r="O9" s="144">
        <v>0</v>
      </c>
      <c r="P9" s="4" t="s">
        <v>6</v>
      </c>
      <c r="Q9" s="3" t="s">
        <v>9</v>
      </c>
      <c r="R9" s="5"/>
      <c r="S9" s="5"/>
      <c r="T9" s="5"/>
      <c r="U9" s="5"/>
      <c r="V9" s="5"/>
      <c r="W9" s="5"/>
      <c r="X9" s="5"/>
      <c r="Y9" s="5"/>
      <c r="Z9" s="5"/>
      <c r="AA9" s="5"/>
      <c r="AB9" s="5"/>
      <c r="AC9" s="13"/>
    </row>
    <row r="10" spans="1:31" ht="57.75" customHeight="1" x14ac:dyDescent="0.25">
      <c r="A10" s="194"/>
      <c r="B10" s="178"/>
      <c r="C10" s="182"/>
      <c r="D10" s="182"/>
      <c r="E10" s="182"/>
      <c r="F10" s="181"/>
      <c r="G10" s="181"/>
      <c r="H10" s="181"/>
      <c r="I10" s="181"/>
      <c r="J10" s="181"/>
      <c r="K10" s="182"/>
      <c r="L10" s="186"/>
      <c r="M10" s="2">
        <v>3</v>
      </c>
      <c r="N10" s="3" t="s">
        <v>10</v>
      </c>
      <c r="O10" s="144">
        <v>0</v>
      </c>
      <c r="P10" s="4" t="s">
        <v>6</v>
      </c>
      <c r="Q10" s="3" t="s">
        <v>11</v>
      </c>
      <c r="R10" s="5"/>
      <c r="S10" s="5"/>
      <c r="T10" s="5"/>
      <c r="U10" s="5"/>
      <c r="V10" s="5"/>
      <c r="W10" s="5"/>
      <c r="X10" s="5"/>
      <c r="Y10" s="5"/>
      <c r="Z10" s="5"/>
      <c r="AA10" s="5"/>
      <c r="AB10" s="5"/>
      <c r="AC10" s="13"/>
    </row>
    <row r="11" spans="1:31" ht="40.5" customHeight="1" x14ac:dyDescent="0.25">
      <c r="A11" s="194"/>
      <c r="B11" s="178"/>
      <c r="C11" s="181" t="s">
        <v>12</v>
      </c>
      <c r="D11" s="181" t="s">
        <v>13</v>
      </c>
      <c r="E11" s="181">
        <v>0.88</v>
      </c>
      <c r="F11" s="181">
        <v>1</v>
      </c>
      <c r="G11" s="181">
        <v>1</v>
      </c>
      <c r="H11" s="181">
        <v>1</v>
      </c>
      <c r="I11" s="181">
        <v>1</v>
      </c>
      <c r="J11" s="181">
        <v>1</v>
      </c>
      <c r="K11" s="181" t="s">
        <v>14</v>
      </c>
      <c r="L11" s="186"/>
      <c r="M11" s="2">
        <v>1</v>
      </c>
      <c r="N11" s="3" t="s">
        <v>15</v>
      </c>
      <c r="O11" s="144">
        <f>9000000</f>
        <v>9000000</v>
      </c>
      <c r="P11" s="4" t="s">
        <v>16</v>
      </c>
      <c r="Q11" s="183" t="s">
        <v>17</v>
      </c>
      <c r="R11" s="5"/>
      <c r="S11" s="5"/>
      <c r="T11" s="5"/>
      <c r="U11" s="5"/>
      <c r="V11" s="5"/>
      <c r="W11" s="5"/>
      <c r="X11" s="5"/>
      <c r="Y11" s="5"/>
      <c r="Z11" s="5"/>
      <c r="AA11" s="5"/>
      <c r="AB11" s="5"/>
      <c r="AC11" s="13"/>
    </row>
    <row r="12" spans="1:31" ht="40.5" customHeight="1" x14ac:dyDescent="0.25">
      <c r="A12" s="194"/>
      <c r="B12" s="178"/>
      <c r="C12" s="181"/>
      <c r="D12" s="181"/>
      <c r="E12" s="181"/>
      <c r="F12" s="181"/>
      <c r="G12" s="181"/>
      <c r="H12" s="181"/>
      <c r="I12" s="181"/>
      <c r="J12" s="181"/>
      <c r="K12" s="181"/>
      <c r="L12" s="186"/>
      <c r="M12" s="2">
        <v>2</v>
      </c>
      <c r="N12" s="3" t="s">
        <v>18</v>
      </c>
      <c r="O12" s="144">
        <v>0</v>
      </c>
      <c r="P12" s="4" t="s">
        <v>16</v>
      </c>
      <c r="Q12" s="183"/>
      <c r="R12" s="5"/>
      <c r="S12" s="5"/>
      <c r="T12" s="5"/>
      <c r="U12" s="5"/>
      <c r="V12" s="5"/>
      <c r="W12" s="5"/>
      <c r="X12" s="5"/>
      <c r="Y12" s="5"/>
      <c r="Z12" s="5"/>
      <c r="AA12" s="5"/>
      <c r="AB12" s="5"/>
      <c r="AC12" s="13"/>
    </row>
    <row r="13" spans="1:31" ht="78.75" customHeight="1" x14ac:dyDescent="0.25">
      <c r="A13" s="194"/>
      <c r="B13" s="178"/>
      <c r="C13" s="181"/>
      <c r="D13" s="181"/>
      <c r="E13" s="181"/>
      <c r="F13" s="181"/>
      <c r="G13" s="181"/>
      <c r="H13" s="181"/>
      <c r="I13" s="181"/>
      <c r="J13" s="181"/>
      <c r="K13" s="181"/>
      <c r="L13" s="186"/>
      <c r="M13" s="2">
        <v>3</v>
      </c>
      <c r="N13" s="3" t="s">
        <v>19</v>
      </c>
      <c r="O13" s="144">
        <v>4500000</v>
      </c>
      <c r="P13" s="4" t="s">
        <v>16</v>
      </c>
      <c r="Q13" s="3" t="s">
        <v>20</v>
      </c>
      <c r="R13" s="5"/>
      <c r="S13" s="5"/>
      <c r="T13" s="5"/>
      <c r="U13" s="5"/>
      <c r="V13" s="5"/>
      <c r="W13" s="5"/>
      <c r="X13" s="5"/>
      <c r="Y13" s="5"/>
      <c r="Z13" s="5"/>
      <c r="AA13" s="5"/>
      <c r="AB13" s="5"/>
      <c r="AC13" s="13"/>
    </row>
    <row r="14" spans="1:31" ht="40.5" x14ac:dyDescent="0.25">
      <c r="A14" s="194"/>
      <c r="B14" s="178"/>
      <c r="C14" s="181"/>
      <c r="D14" s="181"/>
      <c r="E14" s="181"/>
      <c r="F14" s="181"/>
      <c r="G14" s="181"/>
      <c r="H14" s="181"/>
      <c r="I14" s="181"/>
      <c r="J14" s="181"/>
      <c r="K14" s="181"/>
      <c r="L14" s="186"/>
      <c r="M14" s="2">
        <v>4</v>
      </c>
      <c r="N14" s="3" t="s">
        <v>21</v>
      </c>
      <c r="O14" s="144">
        <v>0</v>
      </c>
      <c r="P14" s="4" t="s">
        <v>16</v>
      </c>
      <c r="Q14" s="3" t="s">
        <v>22</v>
      </c>
      <c r="R14" s="5"/>
      <c r="S14" s="5"/>
      <c r="T14" s="5"/>
      <c r="U14" s="5"/>
      <c r="V14" s="5"/>
      <c r="W14" s="5"/>
      <c r="X14" s="5"/>
      <c r="Y14" s="5"/>
      <c r="Z14" s="5"/>
      <c r="AA14" s="5"/>
      <c r="AB14" s="5"/>
      <c r="AC14" s="13"/>
    </row>
    <row r="15" spans="1:31" ht="27" x14ac:dyDescent="0.25">
      <c r="A15" s="194"/>
      <c r="B15" s="178"/>
      <c r="C15" s="181"/>
      <c r="D15" s="181"/>
      <c r="E15" s="181"/>
      <c r="F15" s="181"/>
      <c r="G15" s="181"/>
      <c r="H15" s="181"/>
      <c r="I15" s="181"/>
      <c r="J15" s="181"/>
      <c r="K15" s="181"/>
      <c r="L15" s="186"/>
      <c r="M15" s="2">
        <v>5</v>
      </c>
      <c r="N15" s="3" t="s">
        <v>23</v>
      </c>
      <c r="O15" s="144"/>
      <c r="P15" s="1" t="s">
        <v>24</v>
      </c>
      <c r="Q15" s="3" t="s">
        <v>25</v>
      </c>
      <c r="R15" s="5"/>
      <c r="S15" s="5"/>
      <c r="T15" s="5"/>
      <c r="U15" s="5"/>
      <c r="V15" s="5"/>
      <c r="W15" s="5"/>
      <c r="X15" s="5"/>
      <c r="Y15" s="5"/>
      <c r="Z15" s="5"/>
      <c r="AA15" s="5"/>
      <c r="AB15" s="5"/>
      <c r="AC15" s="13"/>
    </row>
    <row r="16" spans="1:31" ht="54" customHeight="1" x14ac:dyDescent="0.25">
      <c r="A16" s="194"/>
      <c r="B16" s="178"/>
      <c r="C16" s="182" t="s">
        <v>26</v>
      </c>
      <c r="D16" s="192" t="s">
        <v>553</v>
      </c>
      <c r="E16" s="203">
        <v>1</v>
      </c>
      <c r="F16" s="203">
        <v>1</v>
      </c>
      <c r="G16" s="203">
        <v>1</v>
      </c>
      <c r="H16" s="203">
        <v>1</v>
      </c>
      <c r="I16" s="203">
        <v>1</v>
      </c>
      <c r="J16" s="203">
        <v>1</v>
      </c>
      <c r="K16" s="182" t="s">
        <v>14</v>
      </c>
      <c r="L16" s="186"/>
      <c r="M16" s="1">
        <v>1</v>
      </c>
      <c r="N16" s="6" t="s">
        <v>27</v>
      </c>
      <c r="O16" s="144">
        <v>0</v>
      </c>
      <c r="P16" s="1" t="s">
        <v>28</v>
      </c>
      <c r="Q16" s="3" t="s">
        <v>25</v>
      </c>
      <c r="R16" s="5"/>
      <c r="S16" s="5"/>
      <c r="T16" s="5"/>
      <c r="U16" s="5"/>
      <c r="V16" s="5"/>
      <c r="W16" s="5"/>
      <c r="X16" s="5"/>
      <c r="Y16" s="5"/>
      <c r="Z16" s="5"/>
      <c r="AA16" s="5"/>
      <c r="AB16" s="5"/>
      <c r="AC16" s="13"/>
    </row>
    <row r="17" spans="1:29" ht="40.5" x14ac:dyDescent="0.25">
      <c r="A17" s="194"/>
      <c r="B17" s="178"/>
      <c r="C17" s="182"/>
      <c r="D17" s="190"/>
      <c r="E17" s="204"/>
      <c r="F17" s="204"/>
      <c r="G17" s="204"/>
      <c r="H17" s="204"/>
      <c r="I17" s="204"/>
      <c r="J17" s="204"/>
      <c r="K17" s="182"/>
      <c r="L17" s="186"/>
      <c r="M17" s="1">
        <v>2</v>
      </c>
      <c r="N17" s="6" t="s">
        <v>29</v>
      </c>
      <c r="O17" s="144">
        <v>0</v>
      </c>
      <c r="P17" s="1" t="s">
        <v>28</v>
      </c>
      <c r="Q17" s="6" t="s">
        <v>30</v>
      </c>
      <c r="R17" s="5"/>
      <c r="S17" s="5"/>
      <c r="T17" s="5"/>
      <c r="U17" s="5"/>
      <c r="V17" s="5"/>
      <c r="W17" s="5"/>
      <c r="X17" s="5"/>
      <c r="Y17" s="5"/>
      <c r="Z17" s="5"/>
      <c r="AA17" s="5"/>
      <c r="AB17" s="5"/>
      <c r="AC17" s="13"/>
    </row>
    <row r="18" spans="1:29" ht="40.5" x14ac:dyDescent="0.25">
      <c r="A18" s="194"/>
      <c r="B18" s="178"/>
      <c r="C18" s="182"/>
      <c r="D18" s="191"/>
      <c r="E18" s="205"/>
      <c r="F18" s="205"/>
      <c r="G18" s="205"/>
      <c r="H18" s="205"/>
      <c r="I18" s="205"/>
      <c r="J18" s="205"/>
      <c r="K18" s="182"/>
      <c r="L18" s="186"/>
      <c r="M18" s="1">
        <v>3</v>
      </c>
      <c r="N18" s="6" t="s">
        <v>31</v>
      </c>
      <c r="O18" s="144">
        <v>0</v>
      </c>
      <c r="P18" s="1" t="s">
        <v>32</v>
      </c>
      <c r="Q18" s="6" t="s">
        <v>33</v>
      </c>
      <c r="R18" s="5"/>
      <c r="S18" s="5"/>
      <c r="T18" s="5"/>
      <c r="U18" s="5"/>
      <c r="V18" s="5"/>
      <c r="W18" s="5"/>
      <c r="X18" s="5"/>
      <c r="Y18" s="5"/>
      <c r="Z18" s="5"/>
      <c r="AA18" s="5"/>
      <c r="AB18" s="5"/>
      <c r="AC18" s="13"/>
    </row>
    <row r="19" spans="1:29" ht="40.5" x14ac:dyDescent="0.25">
      <c r="A19" s="194"/>
      <c r="B19" s="178"/>
      <c r="C19" s="182"/>
      <c r="D19" s="192" t="s">
        <v>554</v>
      </c>
      <c r="E19" s="203">
        <v>0.89</v>
      </c>
      <c r="F19" s="203">
        <v>1</v>
      </c>
      <c r="G19" s="203">
        <v>1</v>
      </c>
      <c r="H19" s="203">
        <v>1</v>
      </c>
      <c r="I19" s="203">
        <v>1</v>
      </c>
      <c r="J19" s="203">
        <v>1</v>
      </c>
      <c r="K19" s="182"/>
      <c r="L19" s="186"/>
      <c r="M19" s="1">
        <v>4</v>
      </c>
      <c r="N19" s="6" t="s">
        <v>34</v>
      </c>
      <c r="O19" s="144">
        <v>0</v>
      </c>
      <c r="P19" s="1" t="s">
        <v>35</v>
      </c>
      <c r="Q19" s="6" t="s">
        <v>36</v>
      </c>
      <c r="R19" s="5"/>
      <c r="S19" s="5"/>
      <c r="T19" s="5"/>
      <c r="U19" s="5"/>
      <c r="V19" s="5"/>
      <c r="W19" s="5"/>
      <c r="X19" s="5"/>
      <c r="Y19" s="5"/>
      <c r="Z19" s="5"/>
      <c r="AA19" s="5"/>
      <c r="AB19" s="5"/>
      <c r="AC19" s="13"/>
    </row>
    <row r="20" spans="1:29" ht="54" customHeight="1" x14ac:dyDescent="0.25">
      <c r="A20" s="194"/>
      <c r="B20" s="178"/>
      <c r="C20" s="182"/>
      <c r="D20" s="190"/>
      <c r="E20" s="204"/>
      <c r="F20" s="204"/>
      <c r="G20" s="204"/>
      <c r="H20" s="204"/>
      <c r="I20" s="204"/>
      <c r="J20" s="204"/>
      <c r="K20" s="182"/>
      <c r="L20" s="186"/>
      <c r="M20" s="1">
        <v>5</v>
      </c>
      <c r="N20" s="6" t="s">
        <v>37</v>
      </c>
      <c r="O20" s="144">
        <v>0</v>
      </c>
      <c r="P20" s="1" t="s">
        <v>38</v>
      </c>
      <c r="Q20" s="6" t="s">
        <v>39</v>
      </c>
      <c r="R20" s="5"/>
      <c r="S20" s="5"/>
      <c r="T20" s="5"/>
      <c r="U20" s="5"/>
      <c r="V20" s="5"/>
      <c r="W20" s="5"/>
      <c r="X20" s="5"/>
      <c r="Y20" s="5"/>
      <c r="Z20" s="5"/>
      <c r="AA20" s="5"/>
      <c r="AB20" s="5"/>
      <c r="AC20" s="13"/>
    </row>
    <row r="21" spans="1:29" ht="40.5" x14ac:dyDescent="0.25">
      <c r="A21" s="194"/>
      <c r="B21" s="178"/>
      <c r="C21" s="182"/>
      <c r="D21" s="191"/>
      <c r="E21" s="205"/>
      <c r="F21" s="205"/>
      <c r="G21" s="205"/>
      <c r="H21" s="205"/>
      <c r="I21" s="205"/>
      <c r="J21" s="205"/>
      <c r="K21" s="182"/>
      <c r="L21" s="186"/>
      <c r="M21" s="1">
        <v>6</v>
      </c>
      <c r="N21" s="6" t="s">
        <v>40</v>
      </c>
      <c r="O21" s="144">
        <v>0</v>
      </c>
      <c r="P21" s="1" t="s">
        <v>41</v>
      </c>
      <c r="Q21" s="6" t="s">
        <v>42</v>
      </c>
      <c r="R21" s="57"/>
      <c r="S21" s="57"/>
      <c r="T21" s="5"/>
      <c r="U21" s="57"/>
      <c r="V21" s="57"/>
      <c r="W21" s="5"/>
      <c r="X21" s="57"/>
      <c r="Y21" s="57"/>
      <c r="Z21" s="5"/>
      <c r="AA21" s="57"/>
      <c r="AB21" s="57"/>
      <c r="AC21" s="13"/>
    </row>
    <row r="22" spans="1:29" ht="27" x14ac:dyDescent="0.25">
      <c r="A22" s="194"/>
      <c r="B22" s="178" t="s">
        <v>43</v>
      </c>
      <c r="C22" s="182" t="s">
        <v>555</v>
      </c>
      <c r="D22" s="182" t="s">
        <v>44</v>
      </c>
      <c r="E22" s="181">
        <v>1</v>
      </c>
      <c r="F22" s="184">
        <v>1</v>
      </c>
      <c r="G22" s="184">
        <v>1</v>
      </c>
      <c r="H22" s="184">
        <v>1</v>
      </c>
      <c r="I22" s="184">
        <v>1</v>
      </c>
      <c r="J22" s="184">
        <v>1</v>
      </c>
      <c r="K22" s="182" t="s">
        <v>45</v>
      </c>
      <c r="L22" s="186"/>
      <c r="M22" s="1">
        <v>1</v>
      </c>
      <c r="N22" s="6" t="s">
        <v>46</v>
      </c>
      <c r="O22" s="144">
        <v>0</v>
      </c>
      <c r="P22" s="1" t="s">
        <v>47</v>
      </c>
      <c r="Q22" s="209" t="s">
        <v>17</v>
      </c>
      <c r="R22" s="5"/>
      <c r="S22" s="5"/>
      <c r="T22" s="5"/>
      <c r="U22" s="5"/>
      <c r="V22" s="5"/>
      <c r="W22" s="5"/>
      <c r="X22" s="5"/>
      <c r="Y22" s="5"/>
      <c r="Z22" s="5"/>
      <c r="AA22" s="5"/>
      <c r="AB22" s="5"/>
      <c r="AC22" s="13"/>
    </row>
    <row r="23" spans="1:29" x14ac:dyDescent="0.25">
      <c r="A23" s="194"/>
      <c r="B23" s="178"/>
      <c r="C23" s="182"/>
      <c r="D23" s="182"/>
      <c r="E23" s="182"/>
      <c r="F23" s="184"/>
      <c r="G23" s="184"/>
      <c r="H23" s="184"/>
      <c r="I23" s="184"/>
      <c r="J23" s="184"/>
      <c r="K23" s="182"/>
      <c r="L23" s="186"/>
      <c r="M23" s="1">
        <v>2</v>
      </c>
      <c r="N23" s="6" t="s">
        <v>48</v>
      </c>
      <c r="O23" s="144">
        <v>0</v>
      </c>
      <c r="P23" s="1" t="s">
        <v>49</v>
      </c>
      <c r="Q23" s="209"/>
      <c r="R23" s="5"/>
      <c r="S23" s="5"/>
      <c r="T23" s="5"/>
      <c r="U23" s="5"/>
      <c r="V23" s="5"/>
      <c r="W23" s="5"/>
      <c r="X23" s="5"/>
      <c r="Y23" s="5"/>
      <c r="Z23" s="5"/>
      <c r="AA23" s="5"/>
      <c r="AB23" s="5"/>
      <c r="AC23" s="13"/>
    </row>
    <row r="24" spans="1:29" ht="40.5" x14ac:dyDescent="0.25">
      <c r="A24" s="194"/>
      <c r="B24" s="178"/>
      <c r="C24" s="182"/>
      <c r="D24" s="182"/>
      <c r="E24" s="182"/>
      <c r="F24" s="184"/>
      <c r="G24" s="184"/>
      <c r="H24" s="184"/>
      <c r="I24" s="184"/>
      <c r="J24" s="184"/>
      <c r="K24" s="182"/>
      <c r="L24" s="186"/>
      <c r="M24" s="1">
        <v>3</v>
      </c>
      <c r="N24" s="6" t="s">
        <v>50</v>
      </c>
      <c r="O24" s="144">
        <v>0</v>
      </c>
      <c r="P24" s="1" t="s">
        <v>51</v>
      </c>
      <c r="Q24" s="209"/>
      <c r="R24" s="5"/>
      <c r="S24" s="5"/>
      <c r="T24" s="5"/>
      <c r="U24" s="5"/>
      <c r="V24" s="5"/>
      <c r="W24" s="5"/>
      <c r="X24" s="5"/>
      <c r="Y24" s="5"/>
      <c r="Z24" s="5"/>
      <c r="AA24" s="5"/>
      <c r="AB24" s="5"/>
      <c r="AC24" s="13"/>
    </row>
    <row r="25" spans="1:29" ht="54" x14ac:dyDescent="0.25">
      <c r="A25" s="194"/>
      <c r="B25" s="178"/>
      <c r="C25" s="182"/>
      <c r="D25" s="182"/>
      <c r="E25" s="182"/>
      <c r="F25" s="184"/>
      <c r="G25" s="184"/>
      <c r="H25" s="184"/>
      <c r="I25" s="184"/>
      <c r="J25" s="184"/>
      <c r="K25" s="182"/>
      <c r="L25" s="186"/>
      <c r="M25" s="1">
        <v>4</v>
      </c>
      <c r="N25" s="6" t="s">
        <v>52</v>
      </c>
      <c r="O25" s="144">
        <v>0</v>
      </c>
      <c r="P25" s="1" t="s">
        <v>16</v>
      </c>
      <c r="Q25" s="6" t="s">
        <v>53</v>
      </c>
      <c r="R25" s="5"/>
      <c r="S25" s="5"/>
      <c r="T25" s="5"/>
      <c r="U25" s="5"/>
      <c r="V25" s="5"/>
      <c r="W25" s="5"/>
      <c r="X25" s="5"/>
      <c r="Y25" s="5"/>
      <c r="Z25" s="5"/>
      <c r="AA25" s="5"/>
      <c r="AB25" s="5"/>
      <c r="AC25" s="13"/>
    </row>
    <row r="26" spans="1:29" ht="54" customHeight="1" x14ac:dyDescent="0.25">
      <c r="A26" s="194"/>
      <c r="B26" s="178"/>
      <c r="C26" s="182"/>
      <c r="D26" s="182"/>
      <c r="E26" s="182"/>
      <c r="F26" s="184"/>
      <c r="G26" s="184"/>
      <c r="H26" s="184"/>
      <c r="I26" s="184"/>
      <c r="J26" s="184"/>
      <c r="K26" s="182"/>
      <c r="L26" s="186"/>
      <c r="M26" s="1">
        <v>5</v>
      </c>
      <c r="N26" s="6" t="s">
        <v>27</v>
      </c>
      <c r="O26" s="144">
        <v>0</v>
      </c>
      <c r="P26" s="1" t="s">
        <v>54</v>
      </c>
      <c r="Q26" s="6" t="s">
        <v>25</v>
      </c>
      <c r="R26" s="5"/>
      <c r="S26" s="5"/>
      <c r="T26" s="5"/>
      <c r="U26" s="5"/>
      <c r="V26" s="5"/>
      <c r="W26" s="5"/>
      <c r="X26" s="5"/>
      <c r="Y26" s="5"/>
      <c r="Z26" s="5"/>
      <c r="AA26" s="5"/>
      <c r="AB26" s="5"/>
      <c r="AC26" s="13"/>
    </row>
    <row r="27" spans="1:29" ht="54" customHeight="1" x14ac:dyDescent="0.25">
      <c r="A27" s="194"/>
      <c r="B27" s="178"/>
      <c r="C27" s="182"/>
      <c r="D27" s="182"/>
      <c r="E27" s="182"/>
      <c r="F27" s="184"/>
      <c r="G27" s="184"/>
      <c r="H27" s="184"/>
      <c r="I27" s="184"/>
      <c r="J27" s="184"/>
      <c r="K27" s="182"/>
      <c r="L27" s="186"/>
      <c r="M27" s="1">
        <v>6</v>
      </c>
      <c r="N27" s="6" t="s">
        <v>21</v>
      </c>
      <c r="O27" s="144">
        <v>0</v>
      </c>
      <c r="P27" s="1" t="s">
        <v>16</v>
      </c>
      <c r="Q27" s="6" t="s">
        <v>25</v>
      </c>
      <c r="R27" s="5"/>
      <c r="S27" s="5"/>
      <c r="T27" s="5"/>
      <c r="U27" s="5"/>
      <c r="V27" s="5"/>
      <c r="W27" s="5"/>
      <c r="X27" s="5"/>
      <c r="Y27" s="5"/>
      <c r="Z27" s="5"/>
      <c r="AA27" s="5"/>
      <c r="AB27" s="5"/>
      <c r="AC27" s="13"/>
    </row>
    <row r="28" spans="1:29" ht="40.5" x14ac:dyDescent="0.25">
      <c r="A28" s="194"/>
      <c r="B28" s="178"/>
      <c r="C28" s="182"/>
      <c r="D28" s="182"/>
      <c r="E28" s="182"/>
      <c r="F28" s="184"/>
      <c r="G28" s="184"/>
      <c r="H28" s="184"/>
      <c r="I28" s="184"/>
      <c r="J28" s="184"/>
      <c r="K28" s="182"/>
      <c r="L28" s="186"/>
      <c r="M28" s="1">
        <v>7</v>
      </c>
      <c r="N28" s="6" t="s">
        <v>31</v>
      </c>
      <c r="O28" s="144">
        <v>0</v>
      </c>
      <c r="P28" s="1" t="s">
        <v>51</v>
      </c>
      <c r="Q28" s="6" t="s">
        <v>33</v>
      </c>
      <c r="R28" s="5"/>
      <c r="S28" s="5"/>
      <c r="T28" s="5"/>
      <c r="U28" s="5"/>
      <c r="V28" s="5"/>
      <c r="W28" s="5"/>
      <c r="X28" s="5"/>
      <c r="Y28" s="5"/>
      <c r="Z28" s="5"/>
      <c r="AA28" s="5"/>
      <c r="AB28" s="5"/>
      <c r="AC28" s="13"/>
    </row>
    <row r="29" spans="1:29" ht="40.5" x14ac:dyDescent="0.25">
      <c r="A29" s="194"/>
      <c r="B29" s="178"/>
      <c r="C29" s="182"/>
      <c r="D29" s="182"/>
      <c r="E29" s="182"/>
      <c r="F29" s="184"/>
      <c r="G29" s="184"/>
      <c r="H29" s="184"/>
      <c r="I29" s="184"/>
      <c r="J29" s="184"/>
      <c r="K29" s="182"/>
      <c r="L29" s="186"/>
      <c r="M29" s="1">
        <v>8</v>
      </c>
      <c r="N29" s="6" t="s">
        <v>34</v>
      </c>
      <c r="O29" s="144">
        <v>0</v>
      </c>
      <c r="P29" s="1" t="s">
        <v>47</v>
      </c>
      <c r="Q29" s="6" t="s">
        <v>36</v>
      </c>
      <c r="R29" s="5"/>
      <c r="S29" s="5"/>
      <c r="T29" s="5"/>
      <c r="U29" s="5"/>
      <c r="V29" s="5"/>
      <c r="W29" s="5"/>
      <c r="X29" s="5"/>
      <c r="Y29" s="5"/>
      <c r="Z29" s="5"/>
      <c r="AA29" s="5"/>
      <c r="AB29" s="5"/>
      <c r="AC29" s="13"/>
    </row>
    <row r="30" spans="1:29" ht="41.25" thickBot="1" x14ac:dyDescent="0.3">
      <c r="A30" s="195"/>
      <c r="B30" s="188"/>
      <c r="C30" s="192"/>
      <c r="D30" s="192"/>
      <c r="E30" s="192"/>
      <c r="F30" s="215"/>
      <c r="G30" s="215"/>
      <c r="H30" s="215"/>
      <c r="I30" s="215"/>
      <c r="J30" s="215"/>
      <c r="K30" s="192"/>
      <c r="L30" s="210"/>
      <c r="M30" s="7">
        <v>9</v>
      </c>
      <c r="N30" s="8" t="s">
        <v>55</v>
      </c>
      <c r="O30" s="145">
        <v>0</v>
      </c>
      <c r="P30" s="7" t="s">
        <v>24</v>
      </c>
      <c r="Q30" s="8" t="s">
        <v>42</v>
      </c>
      <c r="R30" s="96"/>
      <c r="S30" s="96"/>
      <c r="T30" s="9"/>
      <c r="U30" s="96"/>
      <c r="V30" s="96"/>
      <c r="W30" s="9"/>
      <c r="X30" s="96"/>
      <c r="Y30" s="96"/>
      <c r="Z30" s="9"/>
      <c r="AA30" s="96"/>
      <c r="AB30" s="96"/>
      <c r="AC30" s="105"/>
    </row>
    <row r="31" spans="1:29" ht="54" customHeight="1" x14ac:dyDescent="0.25">
      <c r="A31" s="193" t="s">
        <v>74</v>
      </c>
      <c r="B31" s="198" t="s">
        <v>75</v>
      </c>
      <c r="C31" s="197" t="s">
        <v>76</v>
      </c>
      <c r="D31" s="197" t="s">
        <v>77</v>
      </c>
      <c r="E31" s="200" t="s">
        <v>78</v>
      </c>
      <c r="F31" s="202">
        <v>1</v>
      </c>
      <c r="G31" s="202">
        <v>1</v>
      </c>
      <c r="H31" s="202">
        <v>1</v>
      </c>
      <c r="I31" s="202">
        <v>1</v>
      </c>
      <c r="J31" s="202">
        <v>1</v>
      </c>
      <c r="K31" s="197" t="s">
        <v>79</v>
      </c>
      <c r="L31" s="185" t="s">
        <v>557</v>
      </c>
      <c r="M31" s="10">
        <v>1</v>
      </c>
      <c r="N31" s="14" t="s">
        <v>80</v>
      </c>
      <c r="O31" s="143">
        <v>0</v>
      </c>
      <c r="P31" s="189" t="s">
        <v>559</v>
      </c>
      <c r="Q31" s="14" t="s">
        <v>25</v>
      </c>
      <c r="R31" s="11"/>
      <c r="S31" s="11"/>
      <c r="T31" s="11"/>
      <c r="U31" s="11"/>
      <c r="V31" s="11"/>
      <c r="W31" s="11"/>
      <c r="X31" s="11"/>
      <c r="Y31" s="11"/>
      <c r="Z31" s="11"/>
      <c r="AA31" s="11"/>
      <c r="AB31" s="11"/>
      <c r="AC31" s="12"/>
    </row>
    <row r="32" spans="1:29" ht="27" x14ac:dyDescent="0.25">
      <c r="A32" s="194"/>
      <c r="B32" s="199"/>
      <c r="C32" s="182"/>
      <c r="D32" s="182"/>
      <c r="E32" s="201"/>
      <c r="F32" s="184"/>
      <c r="G32" s="184"/>
      <c r="H32" s="184"/>
      <c r="I32" s="184"/>
      <c r="J32" s="184"/>
      <c r="K32" s="182"/>
      <c r="L32" s="186"/>
      <c r="M32" s="182">
        <v>2</v>
      </c>
      <c r="N32" s="183" t="s">
        <v>81</v>
      </c>
      <c r="O32" s="144">
        <v>134162724</v>
      </c>
      <c r="P32" s="190"/>
      <c r="Q32" s="6" t="s">
        <v>82</v>
      </c>
      <c r="R32" s="5"/>
      <c r="S32" s="5"/>
      <c r="T32" s="5"/>
      <c r="U32" s="5"/>
      <c r="V32" s="5"/>
      <c r="W32" s="5"/>
      <c r="X32" s="5"/>
      <c r="Y32" s="5"/>
      <c r="Z32" s="5"/>
      <c r="AA32" s="5"/>
      <c r="AB32" s="5"/>
      <c r="AC32" s="13"/>
    </row>
    <row r="33" spans="1:29" ht="40.5" customHeight="1" x14ac:dyDescent="0.25">
      <c r="A33" s="194"/>
      <c r="B33" s="199"/>
      <c r="C33" s="182"/>
      <c r="D33" s="182"/>
      <c r="E33" s="201"/>
      <c r="F33" s="184"/>
      <c r="G33" s="184"/>
      <c r="H33" s="184"/>
      <c r="I33" s="184"/>
      <c r="J33" s="184"/>
      <c r="K33" s="182"/>
      <c r="L33" s="186"/>
      <c r="M33" s="182"/>
      <c r="N33" s="183"/>
      <c r="O33" s="144">
        <v>0</v>
      </c>
      <c r="P33" s="190"/>
      <c r="Q33" s="6" t="s">
        <v>83</v>
      </c>
      <c r="R33" s="5"/>
      <c r="S33" s="5"/>
      <c r="T33" s="5"/>
      <c r="U33" s="5"/>
      <c r="V33" s="5"/>
      <c r="W33" s="5"/>
      <c r="X33" s="5"/>
      <c r="Y33" s="5"/>
      <c r="Z33" s="5"/>
      <c r="AA33" s="5"/>
      <c r="AB33" s="5"/>
      <c r="AC33" s="13"/>
    </row>
    <row r="34" spans="1:29" ht="90" customHeight="1" x14ac:dyDescent="0.25">
      <c r="A34" s="194"/>
      <c r="B34" s="199"/>
      <c r="C34" s="182"/>
      <c r="D34" s="182"/>
      <c r="E34" s="201"/>
      <c r="F34" s="184"/>
      <c r="G34" s="184"/>
      <c r="H34" s="184"/>
      <c r="I34" s="184"/>
      <c r="J34" s="184"/>
      <c r="K34" s="182"/>
      <c r="L34" s="186"/>
      <c r="M34" s="182"/>
      <c r="N34" s="183"/>
      <c r="O34" s="144">
        <v>0</v>
      </c>
      <c r="P34" s="190"/>
      <c r="Q34" s="117" t="s">
        <v>84</v>
      </c>
      <c r="R34" s="5"/>
      <c r="S34" s="5"/>
      <c r="T34" s="5"/>
      <c r="U34" s="5"/>
      <c r="V34" s="5"/>
      <c r="W34" s="5"/>
      <c r="X34" s="5"/>
      <c r="Y34" s="5"/>
      <c r="Z34" s="5"/>
      <c r="AA34" s="5"/>
      <c r="AB34" s="5"/>
      <c r="AC34" s="13"/>
    </row>
    <row r="35" spans="1:29" ht="40.5" x14ac:dyDescent="0.25">
      <c r="A35" s="194"/>
      <c r="B35" s="199"/>
      <c r="C35" s="182"/>
      <c r="D35" s="182"/>
      <c r="E35" s="201"/>
      <c r="F35" s="184"/>
      <c r="G35" s="184"/>
      <c r="H35" s="184"/>
      <c r="I35" s="184"/>
      <c r="J35" s="184"/>
      <c r="K35" s="182"/>
      <c r="L35" s="186"/>
      <c r="M35" s="182"/>
      <c r="N35" s="183"/>
      <c r="O35" s="144">
        <v>0</v>
      </c>
      <c r="P35" s="190"/>
      <c r="Q35" s="3" t="s">
        <v>85</v>
      </c>
      <c r="R35" s="5"/>
      <c r="S35" s="5"/>
      <c r="T35" s="5"/>
      <c r="U35" s="5"/>
      <c r="V35" s="5"/>
      <c r="W35" s="5"/>
      <c r="X35" s="5"/>
      <c r="Y35" s="5"/>
      <c r="Z35" s="5"/>
      <c r="AA35" s="5"/>
      <c r="AB35" s="5"/>
      <c r="AC35" s="13"/>
    </row>
    <row r="36" spans="1:29" ht="27" customHeight="1" x14ac:dyDescent="0.25">
      <c r="A36" s="194"/>
      <c r="B36" s="199"/>
      <c r="C36" s="182"/>
      <c r="D36" s="182"/>
      <c r="E36" s="201"/>
      <c r="F36" s="184"/>
      <c r="G36" s="184"/>
      <c r="H36" s="184"/>
      <c r="I36" s="184"/>
      <c r="J36" s="184"/>
      <c r="K36" s="182"/>
      <c r="L36" s="186"/>
      <c r="M36" s="1">
        <v>3</v>
      </c>
      <c r="N36" s="3" t="s">
        <v>86</v>
      </c>
      <c r="O36" s="144">
        <v>0</v>
      </c>
      <c r="P36" s="190"/>
      <c r="Q36" s="3" t="s">
        <v>25</v>
      </c>
      <c r="R36" s="5"/>
      <c r="S36" s="5"/>
      <c r="T36" s="5"/>
      <c r="U36" s="5"/>
      <c r="V36" s="5"/>
      <c r="W36" s="5"/>
      <c r="X36" s="5"/>
      <c r="Y36" s="5"/>
      <c r="Z36" s="5"/>
      <c r="AA36" s="5"/>
      <c r="AB36" s="5"/>
      <c r="AC36" s="13"/>
    </row>
    <row r="37" spans="1:29" ht="81" x14ac:dyDescent="0.25">
      <c r="A37" s="194"/>
      <c r="B37" s="199"/>
      <c r="C37" s="182"/>
      <c r="D37" s="182"/>
      <c r="E37" s="201"/>
      <c r="F37" s="184"/>
      <c r="G37" s="184"/>
      <c r="H37" s="184"/>
      <c r="I37" s="184"/>
      <c r="J37" s="184"/>
      <c r="K37" s="182"/>
      <c r="L37" s="186"/>
      <c r="M37" s="1">
        <v>4</v>
      </c>
      <c r="N37" s="3" t="s">
        <v>87</v>
      </c>
      <c r="O37" s="144">
        <v>0</v>
      </c>
      <c r="P37" s="191"/>
      <c r="Q37" s="3" t="s">
        <v>88</v>
      </c>
      <c r="R37" s="5"/>
      <c r="S37" s="5"/>
      <c r="T37" s="5"/>
      <c r="U37" s="5"/>
      <c r="V37" s="5"/>
      <c r="W37" s="5"/>
      <c r="X37" s="5"/>
      <c r="Y37" s="5"/>
      <c r="Z37" s="5"/>
      <c r="AA37" s="5"/>
      <c r="AB37" s="5"/>
      <c r="AC37" s="13"/>
    </row>
    <row r="38" spans="1:29" ht="57.75" customHeight="1" x14ac:dyDescent="0.25">
      <c r="A38" s="194"/>
      <c r="B38" s="178" t="s">
        <v>89</v>
      </c>
      <c r="C38" s="182" t="s">
        <v>90</v>
      </c>
      <c r="D38" s="182" t="s">
        <v>91</v>
      </c>
      <c r="E38" s="181">
        <v>0.86</v>
      </c>
      <c r="F38" s="181">
        <v>1</v>
      </c>
      <c r="G38" s="184">
        <v>1</v>
      </c>
      <c r="H38" s="184">
        <v>1</v>
      </c>
      <c r="I38" s="184">
        <v>1</v>
      </c>
      <c r="J38" s="184">
        <v>1</v>
      </c>
      <c r="K38" s="182" t="s">
        <v>92</v>
      </c>
      <c r="L38" s="186"/>
      <c r="M38" s="2">
        <v>1</v>
      </c>
      <c r="N38" s="3" t="s">
        <v>93</v>
      </c>
      <c r="O38" s="144">
        <v>12948775</v>
      </c>
      <c r="P38" s="188" t="s">
        <v>558</v>
      </c>
      <c r="Q38" s="178" t="s">
        <v>94</v>
      </c>
      <c r="R38" s="5"/>
      <c r="S38" s="5"/>
      <c r="T38" s="5"/>
      <c r="U38" s="5"/>
      <c r="V38" s="5"/>
      <c r="W38" s="5"/>
      <c r="X38" s="5"/>
      <c r="Y38" s="5"/>
      <c r="Z38" s="5"/>
      <c r="AA38" s="5"/>
      <c r="AB38" s="5"/>
      <c r="AC38" s="13"/>
    </row>
    <row r="39" spans="1:29" x14ac:dyDescent="0.25">
      <c r="A39" s="194"/>
      <c r="B39" s="178"/>
      <c r="C39" s="182"/>
      <c r="D39" s="182"/>
      <c r="E39" s="182"/>
      <c r="F39" s="182"/>
      <c r="G39" s="184"/>
      <c r="H39" s="184"/>
      <c r="I39" s="184"/>
      <c r="J39" s="184"/>
      <c r="K39" s="182"/>
      <c r="L39" s="186"/>
      <c r="M39" s="2">
        <v>2</v>
      </c>
      <c r="N39" s="3" t="s">
        <v>81</v>
      </c>
      <c r="O39" s="144">
        <v>0</v>
      </c>
      <c r="P39" s="186"/>
      <c r="Q39" s="178"/>
      <c r="R39" s="5"/>
      <c r="S39" s="5"/>
      <c r="T39" s="5"/>
      <c r="U39" s="5"/>
      <c r="V39" s="5"/>
      <c r="W39" s="5"/>
      <c r="X39" s="5"/>
      <c r="Y39" s="5"/>
      <c r="Z39" s="5"/>
      <c r="AA39" s="5"/>
      <c r="AB39" s="5"/>
      <c r="AC39" s="13"/>
    </row>
    <row r="40" spans="1:29" x14ac:dyDescent="0.25">
      <c r="A40" s="194"/>
      <c r="B40" s="178"/>
      <c r="C40" s="182"/>
      <c r="D40" s="182"/>
      <c r="E40" s="182"/>
      <c r="F40" s="182"/>
      <c r="G40" s="184"/>
      <c r="H40" s="184"/>
      <c r="I40" s="184"/>
      <c r="J40" s="184"/>
      <c r="K40" s="182"/>
      <c r="L40" s="186"/>
      <c r="M40" s="2">
        <v>3</v>
      </c>
      <c r="N40" s="3" t="s">
        <v>95</v>
      </c>
      <c r="O40" s="144">
        <v>0</v>
      </c>
      <c r="P40" s="186"/>
      <c r="Q40" s="3" t="s">
        <v>25</v>
      </c>
      <c r="R40" s="5"/>
      <c r="S40" s="5"/>
      <c r="T40" s="5"/>
      <c r="U40" s="5"/>
      <c r="V40" s="5"/>
      <c r="W40" s="5"/>
      <c r="X40" s="5"/>
      <c r="Y40" s="5"/>
      <c r="Z40" s="5"/>
      <c r="AA40" s="5"/>
      <c r="AB40" s="5"/>
      <c r="AC40" s="13"/>
    </row>
    <row r="41" spans="1:29" ht="54" customHeight="1" x14ac:dyDescent="0.25">
      <c r="A41" s="194"/>
      <c r="B41" s="178" t="s">
        <v>96</v>
      </c>
      <c r="C41" s="178" t="s">
        <v>97</v>
      </c>
      <c r="D41" s="178" t="s">
        <v>98</v>
      </c>
      <c r="E41" s="179">
        <v>0.88</v>
      </c>
      <c r="F41" s="179">
        <v>0.95</v>
      </c>
      <c r="G41" s="179"/>
      <c r="H41" s="179">
        <v>0.91</v>
      </c>
      <c r="I41" s="179"/>
      <c r="J41" s="179">
        <v>0.95</v>
      </c>
      <c r="K41" s="178" t="s">
        <v>99</v>
      </c>
      <c r="L41" s="186"/>
      <c r="M41" s="2">
        <v>1</v>
      </c>
      <c r="N41" s="3" t="s">
        <v>100</v>
      </c>
      <c r="O41" s="144">
        <v>17799937.5</v>
      </c>
      <c r="P41" s="186"/>
      <c r="Q41" s="6" t="s">
        <v>94</v>
      </c>
      <c r="R41" s="5"/>
      <c r="S41" s="5"/>
      <c r="T41" s="5"/>
      <c r="U41" s="5"/>
      <c r="V41" s="5"/>
      <c r="W41" s="5"/>
      <c r="X41" s="5"/>
      <c r="Y41" s="5"/>
      <c r="Z41" s="5"/>
      <c r="AA41" s="5"/>
      <c r="AB41" s="5"/>
      <c r="AC41" s="13"/>
    </row>
    <row r="42" spans="1:29" ht="67.5" customHeight="1" x14ac:dyDescent="0.25">
      <c r="A42" s="194"/>
      <c r="B42" s="178"/>
      <c r="C42" s="178"/>
      <c r="D42" s="178"/>
      <c r="E42" s="180"/>
      <c r="F42" s="179"/>
      <c r="G42" s="179"/>
      <c r="H42" s="179"/>
      <c r="I42" s="179"/>
      <c r="J42" s="179"/>
      <c r="K42" s="178"/>
      <c r="L42" s="186"/>
      <c r="M42" s="180">
        <v>2</v>
      </c>
      <c r="N42" s="183" t="s">
        <v>101</v>
      </c>
      <c r="O42" s="144">
        <v>0</v>
      </c>
      <c r="P42" s="186"/>
      <c r="Q42" s="6" t="s">
        <v>102</v>
      </c>
      <c r="R42" s="5"/>
      <c r="S42" s="5"/>
      <c r="T42" s="5"/>
      <c r="U42" s="5"/>
      <c r="V42" s="5"/>
      <c r="W42" s="5"/>
      <c r="X42" s="5"/>
      <c r="Y42" s="5"/>
      <c r="Z42" s="5"/>
      <c r="AA42" s="5"/>
      <c r="AB42" s="5"/>
      <c r="AC42" s="13"/>
    </row>
    <row r="43" spans="1:29" ht="15" customHeight="1" x14ac:dyDescent="0.25">
      <c r="A43" s="194"/>
      <c r="B43" s="178"/>
      <c r="C43" s="178"/>
      <c r="D43" s="178"/>
      <c r="E43" s="180"/>
      <c r="F43" s="179"/>
      <c r="G43" s="179"/>
      <c r="H43" s="179"/>
      <c r="I43" s="179"/>
      <c r="J43" s="179"/>
      <c r="K43" s="178"/>
      <c r="L43" s="186"/>
      <c r="M43" s="180"/>
      <c r="N43" s="183"/>
      <c r="O43" s="144">
        <v>0</v>
      </c>
      <c r="P43" s="186"/>
      <c r="Q43" s="177" t="s">
        <v>84</v>
      </c>
      <c r="R43" s="5"/>
      <c r="S43" s="5"/>
      <c r="T43" s="5"/>
      <c r="U43" s="5"/>
      <c r="V43" s="5"/>
      <c r="W43" s="5"/>
      <c r="X43" s="5"/>
      <c r="Y43" s="5"/>
      <c r="Z43" s="5"/>
      <c r="AA43" s="5"/>
      <c r="AB43" s="5"/>
      <c r="AC43" s="13"/>
    </row>
    <row r="44" spans="1:29" ht="27" x14ac:dyDescent="0.25">
      <c r="A44" s="194"/>
      <c r="B44" s="178"/>
      <c r="C44" s="178"/>
      <c r="D44" s="178"/>
      <c r="E44" s="180"/>
      <c r="F44" s="179"/>
      <c r="G44" s="179"/>
      <c r="H44" s="179"/>
      <c r="I44" s="179"/>
      <c r="J44" s="179"/>
      <c r="K44" s="178"/>
      <c r="L44" s="187"/>
      <c r="M44" s="2">
        <v>3</v>
      </c>
      <c r="N44" s="3" t="s">
        <v>103</v>
      </c>
      <c r="O44" s="144">
        <v>0</v>
      </c>
      <c r="P44" s="187"/>
      <c r="Q44" s="177"/>
      <c r="R44" s="5"/>
      <c r="S44" s="5"/>
      <c r="T44" s="5"/>
      <c r="U44" s="5"/>
      <c r="V44" s="5"/>
      <c r="W44" s="5"/>
      <c r="X44" s="5"/>
      <c r="Y44" s="5"/>
      <c r="Z44" s="5"/>
      <c r="AA44" s="5"/>
      <c r="AB44" s="5"/>
      <c r="AC44" s="13"/>
    </row>
    <row r="45" spans="1:29" ht="54" customHeight="1" x14ac:dyDescent="0.25">
      <c r="A45" s="194"/>
      <c r="B45" s="199"/>
      <c r="C45" s="182" t="s">
        <v>527</v>
      </c>
      <c r="D45" s="178" t="s">
        <v>528</v>
      </c>
      <c r="E45" s="181">
        <v>0.93</v>
      </c>
      <c r="F45" s="181">
        <v>0.94</v>
      </c>
      <c r="G45" s="181"/>
      <c r="H45" s="181">
        <v>0.93</v>
      </c>
      <c r="I45" s="180"/>
      <c r="J45" s="181">
        <v>0.94</v>
      </c>
      <c r="K45" s="182" t="s">
        <v>529</v>
      </c>
      <c r="L45" s="178" t="s">
        <v>530</v>
      </c>
      <c r="M45" s="1">
        <v>1</v>
      </c>
      <c r="N45" s="3" t="s">
        <v>531</v>
      </c>
      <c r="O45" s="144">
        <v>0</v>
      </c>
      <c r="P45" s="4" t="s">
        <v>532</v>
      </c>
      <c r="Q45" s="3" t="s">
        <v>25</v>
      </c>
      <c r="R45" s="53"/>
      <c r="S45" s="53"/>
      <c r="T45" s="53"/>
      <c r="U45" s="53"/>
      <c r="V45" s="5"/>
      <c r="W45" s="5"/>
      <c r="X45" s="53"/>
      <c r="Y45" s="53"/>
      <c r="Z45" s="53"/>
      <c r="AA45" s="53"/>
      <c r="AB45" s="53"/>
      <c r="AC45" s="83"/>
    </row>
    <row r="46" spans="1:29" ht="40.5" x14ac:dyDescent="0.25">
      <c r="A46" s="194"/>
      <c r="B46" s="199"/>
      <c r="C46" s="182"/>
      <c r="D46" s="178"/>
      <c r="E46" s="182"/>
      <c r="F46" s="181"/>
      <c r="G46" s="181"/>
      <c r="H46" s="181"/>
      <c r="I46" s="180"/>
      <c r="J46" s="181"/>
      <c r="K46" s="182"/>
      <c r="L46" s="178"/>
      <c r="M46" s="1">
        <v>2</v>
      </c>
      <c r="N46" s="3" t="s">
        <v>533</v>
      </c>
      <c r="O46" s="144">
        <v>6227200</v>
      </c>
      <c r="P46" s="4" t="s">
        <v>534</v>
      </c>
      <c r="Q46" s="3" t="s">
        <v>535</v>
      </c>
      <c r="R46" s="53"/>
      <c r="S46" s="53"/>
      <c r="T46" s="53"/>
      <c r="U46" s="53"/>
      <c r="V46" s="53"/>
      <c r="W46" s="53"/>
      <c r="X46" s="53"/>
      <c r="Y46" s="53"/>
      <c r="Z46" s="53"/>
      <c r="AA46" s="53"/>
      <c r="AB46" s="53"/>
      <c r="AC46" s="83"/>
    </row>
    <row r="47" spans="1:29" ht="48" customHeight="1" x14ac:dyDescent="0.25">
      <c r="A47" s="194"/>
      <c r="B47" s="199"/>
      <c r="C47" s="182"/>
      <c r="D47" s="178"/>
      <c r="E47" s="182"/>
      <c r="F47" s="181"/>
      <c r="G47" s="181"/>
      <c r="H47" s="181"/>
      <c r="I47" s="180"/>
      <c r="J47" s="181"/>
      <c r="K47" s="182"/>
      <c r="L47" s="178"/>
      <c r="M47" s="1">
        <v>3</v>
      </c>
      <c r="N47" s="3" t="s">
        <v>536</v>
      </c>
      <c r="O47" s="144">
        <v>0</v>
      </c>
      <c r="P47" s="4" t="s">
        <v>537</v>
      </c>
      <c r="Q47" s="3" t="s">
        <v>25</v>
      </c>
      <c r="R47" s="53"/>
      <c r="S47" s="53"/>
      <c r="T47" s="53"/>
      <c r="U47" s="53"/>
      <c r="V47" s="53"/>
      <c r="W47" s="5"/>
      <c r="X47" s="53"/>
      <c r="Y47" s="53"/>
      <c r="Z47" s="53"/>
      <c r="AA47" s="53"/>
      <c r="AB47" s="53"/>
      <c r="AC47" s="83"/>
    </row>
    <row r="48" spans="1:29" ht="42.75" customHeight="1" x14ac:dyDescent="0.25">
      <c r="A48" s="194"/>
      <c r="B48" s="199"/>
      <c r="C48" s="177" t="s">
        <v>573</v>
      </c>
      <c r="D48" s="228" t="s">
        <v>574</v>
      </c>
      <c r="E48" s="228">
        <v>0</v>
      </c>
      <c r="F48" s="177">
        <v>2</v>
      </c>
      <c r="G48" s="177"/>
      <c r="H48" s="177">
        <v>1</v>
      </c>
      <c r="I48" s="177"/>
      <c r="J48" s="177">
        <v>1</v>
      </c>
      <c r="K48" s="177"/>
      <c r="L48" s="178"/>
      <c r="M48" s="1">
        <v>2</v>
      </c>
      <c r="N48" s="3" t="s">
        <v>539</v>
      </c>
      <c r="O48" s="144">
        <v>0</v>
      </c>
      <c r="P48" s="104" t="s">
        <v>538</v>
      </c>
      <c r="Q48" s="117" t="s">
        <v>25</v>
      </c>
      <c r="R48" s="53"/>
      <c r="S48" s="53"/>
      <c r="T48" s="53"/>
      <c r="U48" s="53"/>
      <c r="V48" s="53"/>
      <c r="W48" s="53"/>
      <c r="X48" s="53"/>
      <c r="Y48" s="53"/>
      <c r="Z48" s="5"/>
      <c r="AA48" s="53"/>
      <c r="AB48" s="53"/>
      <c r="AC48" s="83"/>
    </row>
    <row r="49" spans="1:29" ht="46.5" customHeight="1" x14ac:dyDescent="0.25">
      <c r="A49" s="194"/>
      <c r="B49" s="199"/>
      <c r="C49" s="177"/>
      <c r="D49" s="228"/>
      <c r="E49" s="228"/>
      <c r="F49" s="177"/>
      <c r="G49" s="177"/>
      <c r="H49" s="177"/>
      <c r="I49" s="177"/>
      <c r="J49" s="177"/>
      <c r="K49" s="177"/>
      <c r="L49" s="178"/>
      <c r="M49" s="1">
        <v>3</v>
      </c>
      <c r="N49" s="3" t="s">
        <v>540</v>
      </c>
      <c r="O49" s="144">
        <v>0</v>
      </c>
      <c r="P49" s="104" t="s">
        <v>538</v>
      </c>
      <c r="Q49" s="117" t="s">
        <v>25</v>
      </c>
      <c r="R49" s="53"/>
      <c r="S49" s="53"/>
      <c r="T49" s="53"/>
      <c r="U49" s="53"/>
      <c r="V49" s="53"/>
      <c r="W49" s="53"/>
      <c r="X49" s="53"/>
      <c r="Y49" s="53"/>
      <c r="Z49" s="53"/>
      <c r="AA49" s="5"/>
      <c r="AB49" s="53"/>
      <c r="AC49" s="83"/>
    </row>
    <row r="50" spans="1:29" ht="30" x14ac:dyDescent="0.25">
      <c r="A50" s="194"/>
      <c r="B50" s="199"/>
      <c r="C50" s="177" t="s">
        <v>541</v>
      </c>
      <c r="D50" s="228" t="s">
        <v>542</v>
      </c>
      <c r="E50" s="239">
        <v>4</v>
      </c>
      <c r="F50" s="229">
        <v>4</v>
      </c>
      <c r="G50" s="229">
        <v>1</v>
      </c>
      <c r="H50" s="229">
        <v>1</v>
      </c>
      <c r="I50" s="229">
        <v>1</v>
      </c>
      <c r="J50" s="229">
        <v>1</v>
      </c>
      <c r="K50" s="177" t="s">
        <v>543</v>
      </c>
      <c r="L50" s="178"/>
      <c r="M50" s="93">
        <v>1</v>
      </c>
      <c r="N50" s="3" t="s">
        <v>544</v>
      </c>
      <c r="O50" s="144">
        <v>5810000</v>
      </c>
      <c r="P50" s="104" t="s">
        <v>545</v>
      </c>
      <c r="Q50" s="117" t="s">
        <v>546</v>
      </c>
      <c r="R50" s="5"/>
      <c r="S50" s="5"/>
      <c r="T50" s="5"/>
      <c r="U50" s="5"/>
      <c r="V50" s="5"/>
      <c r="W50" s="5"/>
      <c r="X50" s="5"/>
      <c r="Y50" s="5"/>
      <c r="Z50" s="5"/>
      <c r="AA50" s="5"/>
      <c r="AB50" s="5"/>
      <c r="AC50" s="83"/>
    </row>
    <row r="51" spans="1:29" ht="30" x14ac:dyDescent="0.25">
      <c r="A51" s="194"/>
      <c r="B51" s="199"/>
      <c r="C51" s="177"/>
      <c r="D51" s="228"/>
      <c r="E51" s="239"/>
      <c r="F51" s="229"/>
      <c r="G51" s="229"/>
      <c r="H51" s="229"/>
      <c r="I51" s="229"/>
      <c r="J51" s="229"/>
      <c r="K51" s="177"/>
      <c r="L51" s="178"/>
      <c r="M51" s="93">
        <v>2</v>
      </c>
      <c r="N51" s="3" t="s">
        <v>547</v>
      </c>
      <c r="O51" s="144">
        <v>0</v>
      </c>
      <c r="P51" s="104" t="s">
        <v>545</v>
      </c>
      <c r="Q51" s="117" t="s">
        <v>548</v>
      </c>
      <c r="R51" s="53"/>
      <c r="S51" s="53"/>
      <c r="T51" s="5"/>
      <c r="U51" s="5"/>
      <c r="V51" s="53"/>
      <c r="W51" s="5"/>
      <c r="X51" s="5"/>
      <c r="Y51" s="53"/>
      <c r="Z51" s="5"/>
      <c r="AA51" s="5"/>
      <c r="AB51" s="53"/>
      <c r="AC51" s="83"/>
    </row>
    <row r="52" spans="1:29" ht="45" customHeight="1" x14ac:dyDescent="0.25">
      <c r="A52" s="194"/>
      <c r="B52" s="199"/>
      <c r="C52" s="177"/>
      <c r="D52" s="228" t="s">
        <v>549</v>
      </c>
      <c r="E52" s="230">
        <v>1</v>
      </c>
      <c r="F52" s="230">
        <v>1</v>
      </c>
      <c r="G52" s="230">
        <v>1</v>
      </c>
      <c r="H52" s="230">
        <v>1</v>
      </c>
      <c r="I52" s="230">
        <v>1</v>
      </c>
      <c r="J52" s="230">
        <v>1</v>
      </c>
      <c r="K52" s="177" t="s">
        <v>550</v>
      </c>
      <c r="L52" s="178"/>
      <c r="M52" s="93">
        <v>3</v>
      </c>
      <c r="N52" s="3" t="s">
        <v>551</v>
      </c>
      <c r="O52" s="144">
        <v>0</v>
      </c>
      <c r="P52" s="104" t="s">
        <v>545</v>
      </c>
      <c r="Q52" s="117" t="s">
        <v>25</v>
      </c>
      <c r="R52" s="5"/>
      <c r="S52" s="5"/>
      <c r="T52" s="5"/>
      <c r="U52" s="5"/>
      <c r="V52" s="5"/>
      <c r="W52" s="5"/>
      <c r="X52" s="5"/>
      <c r="Y52" s="5"/>
      <c r="Z52" s="5"/>
      <c r="AA52" s="5"/>
      <c r="AB52" s="5"/>
      <c r="AC52" s="5"/>
    </row>
    <row r="53" spans="1:29" ht="60" customHeight="1" x14ac:dyDescent="0.25">
      <c r="A53" s="194"/>
      <c r="B53" s="199"/>
      <c r="C53" s="177"/>
      <c r="D53" s="228"/>
      <c r="E53" s="229"/>
      <c r="F53" s="229"/>
      <c r="G53" s="229"/>
      <c r="H53" s="229"/>
      <c r="I53" s="229"/>
      <c r="J53" s="229"/>
      <c r="K53" s="177"/>
      <c r="L53" s="178"/>
      <c r="M53" s="93">
        <v>4</v>
      </c>
      <c r="N53" s="3" t="s">
        <v>552</v>
      </c>
      <c r="O53" s="144">
        <v>0</v>
      </c>
      <c r="P53" s="104" t="s">
        <v>545</v>
      </c>
      <c r="Q53" s="117" t="s">
        <v>25</v>
      </c>
      <c r="R53" s="5"/>
      <c r="S53" s="5"/>
      <c r="T53" s="5"/>
      <c r="U53" s="5"/>
      <c r="V53" s="5"/>
      <c r="W53" s="5"/>
      <c r="X53" s="5"/>
      <c r="Y53" s="5"/>
      <c r="Z53" s="5"/>
      <c r="AA53" s="5"/>
      <c r="AB53" s="5"/>
      <c r="AC53" s="5"/>
    </row>
    <row r="54" spans="1:29" ht="37.5" customHeight="1" x14ac:dyDescent="0.25">
      <c r="A54" s="194"/>
      <c r="B54" s="199"/>
      <c r="C54" s="181" t="s">
        <v>434</v>
      </c>
      <c r="D54" s="181" t="s">
        <v>435</v>
      </c>
      <c r="E54" s="181">
        <v>0</v>
      </c>
      <c r="F54" s="181">
        <v>1</v>
      </c>
      <c r="G54" s="181">
        <v>0.25</v>
      </c>
      <c r="H54" s="181">
        <v>0.25</v>
      </c>
      <c r="I54" s="181">
        <v>0.25</v>
      </c>
      <c r="J54" s="181">
        <v>0.25</v>
      </c>
      <c r="K54" s="181" t="s">
        <v>436</v>
      </c>
      <c r="L54" s="178" t="s">
        <v>437</v>
      </c>
      <c r="M54" s="231">
        <v>1</v>
      </c>
      <c r="N54" s="183" t="s">
        <v>438</v>
      </c>
      <c r="O54" s="233">
        <f>2030000/4</f>
        <v>507500</v>
      </c>
      <c r="P54" s="178" t="s">
        <v>439</v>
      </c>
      <c r="Q54" s="183" t="s">
        <v>440</v>
      </c>
      <c r="R54" s="53"/>
      <c r="S54" s="53"/>
      <c r="T54" s="53"/>
      <c r="U54" s="5"/>
      <c r="V54" s="5"/>
      <c r="W54" s="5"/>
      <c r="X54" s="5"/>
      <c r="Y54" s="5"/>
      <c r="Z54" s="5"/>
      <c r="AA54" s="5"/>
      <c r="AB54" s="5"/>
      <c r="AC54" s="5"/>
    </row>
    <row r="55" spans="1:29" ht="33" customHeight="1" x14ac:dyDescent="0.25">
      <c r="A55" s="194"/>
      <c r="B55" s="199"/>
      <c r="C55" s="181"/>
      <c r="D55" s="181"/>
      <c r="E55" s="181"/>
      <c r="F55" s="181"/>
      <c r="G55" s="181"/>
      <c r="H55" s="181"/>
      <c r="I55" s="181"/>
      <c r="J55" s="181"/>
      <c r="K55" s="181"/>
      <c r="L55" s="178"/>
      <c r="M55" s="231"/>
      <c r="N55" s="183"/>
      <c r="O55" s="233"/>
      <c r="P55" s="178"/>
      <c r="Q55" s="183"/>
      <c r="R55" s="53"/>
      <c r="S55" s="53"/>
      <c r="T55" s="53"/>
      <c r="U55" s="5"/>
      <c r="V55" s="5"/>
      <c r="W55" s="5"/>
      <c r="X55" s="5"/>
      <c r="Y55" s="5"/>
      <c r="Z55" s="5"/>
      <c r="AA55" s="5"/>
      <c r="AB55" s="5"/>
      <c r="AC55" s="5"/>
    </row>
    <row r="56" spans="1:29" ht="34.5" customHeight="1" x14ac:dyDescent="0.25">
      <c r="A56" s="194"/>
      <c r="B56" s="199"/>
      <c r="C56" s="181"/>
      <c r="D56" s="181"/>
      <c r="E56" s="181"/>
      <c r="F56" s="181"/>
      <c r="G56" s="181"/>
      <c r="H56" s="181"/>
      <c r="I56" s="181"/>
      <c r="J56" s="181"/>
      <c r="K56" s="181"/>
      <c r="L56" s="178"/>
      <c r="M56" s="231">
        <v>2</v>
      </c>
      <c r="N56" s="183" t="s">
        <v>441</v>
      </c>
      <c r="O56" s="144">
        <v>0</v>
      </c>
      <c r="P56" s="178"/>
      <c r="Q56" s="183"/>
      <c r="R56" s="53"/>
      <c r="S56" s="53"/>
      <c r="T56" s="53"/>
      <c r="U56" s="5"/>
      <c r="V56" s="5"/>
      <c r="W56" s="5"/>
      <c r="X56" s="5"/>
      <c r="Y56" s="5"/>
      <c r="Z56" s="5"/>
      <c r="AA56" s="5"/>
      <c r="AB56" s="5"/>
      <c r="AC56" s="5"/>
    </row>
    <row r="57" spans="1:29" ht="40.5" customHeight="1" x14ac:dyDescent="0.25">
      <c r="A57" s="194"/>
      <c r="B57" s="199"/>
      <c r="C57" s="181"/>
      <c r="D57" s="181"/>
      <c r="E57" s="181"/>
      <c r="F57" s="181"/>
      <c r="G57" s="181"/>
      <c r="H57" s="181"/>
      <c r="I57" s="181"/>
      <c r="J57" s="181"/>
      <c r="K57" s="181"/>
      <c r="L57" s="178"/>
      <c r="M57" s="231"/>
      <c r="N57" s="183"/>
      <c r="O57" s="144">
        <v>0</v>
      </c>
      <c r="P57" s="178"/>
      <c r="Q57" s="183"/>
      <c r="R57" s="53"/>
      <c r="S57" s="53"/>
      <c r="T57" s="53"/>
      <c r="U57" s="5"/>
      <c r="V57" s="5"/>
      <c r="W57" s="5"/>
      <c r="X57" s="5"/>
      <c r="Y57" s="5"/>
      <c r="Z57" s="5"/>
      <c r="AA57" s="5"/>
      <c r="AB57" s="5"/>
      <c r="AC57" s="5"/>
    </row>
    <row r="58" spans="1:29" ht="37.5" customHeight="1" x14ac:dyDescent="0.25">
      <c r="A58" s="194"/>
      <c r="B58" s="199"/>
      <c r="C58" s="181"/>
      <c r="D58" s="181"/>
      <c r="E58" s="181"/>
      <c r="F58" s="181"/>
      <c r="G58" s="181"/>
      <c r="H58" s="181"/>
      <c r="I58" s="181"/>
      <c r="J58" s="181"/>
      <c r="K58" s="181"/>
      <c r="L58" s="178"/>
      <c r="M58" s="231">
        <v>3</v>
      </c>
      <c r="N58" s="183" t="s">
        <v>442</v>
      </c>
      <c r="O58" s="144">
        <v>0</v>
      </c>
      <c r="P58" s="178"/>
      <c r="Q58" s="183"/>
      <c r="R58" s="53"/>
      <c r="S58" s="53"/>
      <c r="T58" s="53"/>
      <c r="U58" s="5"/>
      <c r="V58" s="5"/>
      <c r="W58" s="5"/>
      <c r="X58" s="5"/>
      <c r="Y58" s="5"/>
      <c r="Z58" s="5"/>
      <c r="AA58" s="5"/>
      <c r="AB58" s="5"/>
      <c r="AC58" s="5"/>
    </row>
    <row r="59" spans="1:29" ht="24.75" customHeight="1" x14ac:dyDescent="0.25">
      <c r="A59" s="194"/>
      <c r="B59" s="199"/>
      <c r="C59" s="181"/>
      <c r="D59" s="181"/>
      <c r="E59" s="181"/>
      <c r="F59" s="181"/>
      <c r="G59" s="181"/>
      <c r="H59" s="181"/>
      <c r="I59" s="181"/>
      <c r="J59" s="181"/>
      <c r="K59" s="181"/>
      <c r="L59" s="178"/>
      <c r="M59" s="231"/>
      <c r="N59" s="183"/>
      <c r="O59" s="144">
        <v>0</v>
      </c>
      <c r="P59" s="178"/>
      <c r="Q59" s="183"/>
      <c r="R59" s="53"/>
      <c r="S59" s="53"/>
      <c r="T59" s="53"/>
      <c r="U59" s="5"/>
      <c r="V59" s="5"/>
      <c r="W59" s="5"/>
      <c r="X59" s="5"/>
      <c r="Y59" s="5"/>
      <c r="Z59" s="5"/>
      <c r="AA59" s="5"/>
      <c r="AB59" s="5"/>
      <c r="AC59" s="5"/>
    </row>
    <row r="60" spans="1:29" ht="15" customHeight="1" x14ac:dyDescent="0.25">
      <c r="A60" s="194"/>
      <c r="B60" s="199"/>
      <c r="C60" s="182" t="s">
        <v>443</v>
      </c>
      <c r="D60" s="182" t="s">
        <v>444</v>
      </c>
      <c r="E60" s="181">
        <v>1</v>
      </c>
      <c r="F60" s="181">
        <v>1</v>
      </c>
      <c r="G60" s="181">
        <v>1</v>
      </c>
      <c r="H60" s="181">
        <v>1</v>
      </c>
      <c r="I60" s="181">
        <v>1</v>
      </c>
      <c r="J60" s="181">
        <v>1</v>
      </c>
      <c r="K60" s="182" t="s">
        <v>445</v>
      </c>
      <c r="L60" s="178"/>
      <c r="M60" s="182">
        <v>1</v>
      </c>
      <c r="N60" s="209" t="s">
        <v>446</v>
      </c>
      <c r="O60" s="144">
        <v>0</v>
      </c>
      <c r="P60" s="178"/>
      <c r="Q60" s="183"/>
      <c r="R60" s="53"/>
      <c r="S60" s="53"/>
      <c r="T60" s="53"/>
      <c r="U60" s="5"/>
      <c r="V60" s="5"/>
      <c r="W60" s="5"/>
      <c r="X60" s="5"/>
      <c r="Y60" s="5"/>
      <c r="Z60" s="5"/>
      <c r="AA60" s="5"/>
      <c r="AB60" s="5"/>
      <c r="AC60" s="5"/>
    </row>
    <row r="61" spans="1:29" ht="32.25" customHeight="1" x14ac:dyDescent="0.25">
      <c r="A61" s="194"/>
      <c r="B61" s="199"/>
      <c r="C61" s="182"/>
      <c r="D61" s="182"/>
      <c r="E61" s="182"/>
      <c r="F61" s="181"/>
      <c r="G61" s="181"/>
      <c r="H61" s="181"/>
      <c r="I61" s="181"/>
      <c r="J61" s="181"/>
      <c r="K61" s="182"/>
      <c r="L61" s="178"/>
      <c r="M61" s="182"/>
      <c r="N61" s="209"/>
      <c r="O61" s="144">
        <v>0</v>
      </c>
      <c r="P61" s="178"/>
      <c r="Q61" s="183"/>
      <c r="R61" s="53"/>
      <c r="S61" s="53"/>
      <c r="T61" s="53"/>
      <c r="U61" s="5"/>
      <c r="V61" s="5"/>
      <c r="W61" s="5"/>
      <c r="X61" s="5"/>
      <c r="Y61" s="5"/>
      <c r="Z61" s="5"/>
      <c r="AA61" s="5"/>
      <c r="AB61" s="5"/>
      <c r="AC61" s="5"/>
    </row>
    <row r="62" spans="1:29" ht="27" x14ac:dyDescent="0.25">
      <c r="A62" s="194"/>
      <c r="B62" s="199"/>
      <c r="C62" s="182"/>
      <c r="D62" s="182"/>
      <c r="E62" s="182"/>
      <c r="F62" s="181"/>
      <c r="G62" s="181"/>
      <c r="H62" s="181"/>
      <c r="I62" s="181"/>
      <c r="J62" s="181"/>
      <c r="K62" s="182"/>
      <c r="L62" s="178"/>
      <c r="M62" s="182">
        <v>2</v>
      </c>
      <c r="N62" s="209" t="s">
        <v>447</v>
      </c>
      <c r="O62" s="144">
        <v>507500</v>
      </c>
      <c r="P62" s="178"/>
      <c r="Q62" s="6" t="s">
        <v>448</v>
      </c>
      <c r="R62" s="5"/>
      <c r="S62" s="5"/>
      <c r="T62" s="5"/>
      <c r="U62" s="5"/>
      <c r="V62" s="5"/>
      <c r="W62" s="5"/>
      <c r="X62" s="5"/>
      <c r="Y62" s="5"/>
      <c r="Z62" s="5"/>
      <c r="AA62" s="5"/>
      <c r="AB62" s="5"/>
      <c r="AC62" s="5"/>
    </row>
    <row r="63" spans="1:29" ht="29.25" customHeight="1" x14ac:dyDescent="0.25">
      <c r="A63" s="194"/>
      <c r="B63" s="199"/>
      <c r="C63" s="182"/>
      <c r="D63" s="182"/>
      <c r="E63" s="182"/>
      <c r="F63" s="181"/>
      <c r="G63" s="181"/>
      <c r="H63" s="181"/>
      <c r="I63" s="181"/>
      <c r="J63" s="181"/>
      <c r="K63" s="182"/>
      <c r="L63" s="178"/>
      <c r="M63" s="182"/>
      <c r="N63" s="209"/>
      <c r="O63" s="144"/>
      <c r="P63" s="178"/>
      <c r="Q63" s="6" t="s">
        <v>449</v>
      </c>
      <c r="R63" s="5"/>
      <c r="S63" s="5"/>
      <c r="T63" s="5"/>
      <c r="U63" s="5"/>
      <c r="V63" s="5"/>
      <c r="W63" s="5"/>
      <c r="X63" s="5"/>
      <c r="Y63" s="5"/>
      <c r="Z63" s="5"/>
      <c r="AA63" s="5"/>
      <c r="AB63" s="5"/>
      <c r="AC63" s="5"/>
    </row>
    <row r="64" spans="1:29" ht="40.5" customHeight="1" x14ac:dyDescent="0.25">
      <c r="A64" s="194"/>
      <c r="B64" s="199"/>
      <c r="C64" s="182"/>
      <c r="D64" s="182"/>
      <c r="E64" s="182"/>
      <c r="F64" s="181"/>
      <c r="G64" s="181"/>
      <c r="H64" s="181"/>
      <c r="I64" s="181"/>
      <c r="J64" s="181"/>
      <c r="K64" s="182"/>
      <c r="L64" s="178"/>
      <c r="M64" s="1">
        <v>3</v>
      </c>
      <c r="N64" s="6" t="s">
        <v>450</v>
      </c>
      <c r="O64" s="144">
        <v>0</v>
      </c>
      <c r="P64" s="178"/>
      <c r="Q64" s="6" t="s">
        <v>451</v>
      </c>
      <c r="R64" s="5"/>
      <c r="S64" s="5"/>
      <c r="T64" s="5"/>
      <c r="U64" s="5"/>
      <c r="V64" s="5"/>
      <c r="W64" s="5"/>
      <c r="X64" s="5"/>
      <c r="Y64" s="5"/>
      <c r="Z64" s="5"/>
      <c r="AA64" s="5"/>
      <c r="AB64" s="5"/>
      <c r="AC64" s="5"/>
    </row>
    <row r="65" spans="1:29" ht="27" x14ac:dyDescent="0.25">
      <c r="A65" s="194"/>
      <c r="B65" s="199"/>
      <c r="C65" s="182"/>
      <c r="D65" s="182"/>
      <c r="E65" s="182"/>
      <c r="F65" s="181"/>
      <c r="G65" s="181"/>
      <c r="H65" s="181"/>
      <c r="I65" s="181"/>
      <c r="J65" s="181"/>
      <c r="K65" s="182"/>
      <c r="L65" s="178"/>
      <c r="M65" s="1">
        <v>4</v>
      </c>
      <c r="N65" s="6" t="s">
        <v>452</v>
      </c>
      <c r="O65" s="144">
        <v>0</v>
      </c>
      <c r="P65" s="178"/>
      <c r="Q65" s="6" t="s">
        <v>25</v>
      </c>
      <c r="R65" s="53"/>
      <c r="S65" s="53"/>
      <c r="T65" s="53"/>
      <c r="U65" s="53"/>
      <c r="V65" s="53"/>
      <c r="W65" s="5"/>
      <c r="X65" s="53"/>
      <c r="Y65" s="53"/>
      <c r="Z65" s="53"/>
      <c r="AA65" s="53"/>
      <c r="AB65" s="53"/>
      <c r="AC65" s="5"/>
    </row>
    <row r="66" spans="1:29" ht="39.75" customHeight="1" x14ac:dyDescent="0.25">
      <c r="A66" s="194"/>
      <c r="B66" s="199"/>
      <c r="C66" s="182" t="s">
        <v>584</v>
      </c>
      <c r="D66" s="182" t="s">
        <v>453</v>
      </c>
      <c r="E66" s="237">
        <v>4</v>
      </c>
      <c r="F66" s="232">
        <v>4</v>
      </c>
      <c r="G66" s="232">
        <v>1</v>
      </c>
      <c r="H66" s="232">
        <v>1</v>
      </c>
      <c r="I66" s="232">
        <v>1</v>
      </c>
      <c r="J66" s="232">
        <v>1</v>
      </c>
      <c r="K66" s="182" t="s">
        <v>436</v>
      </c>
      <c r="L66" s="178"/>
      <c r="M66" s="1">
        <v>1</v>
      </c>
      <c r="N66" s="6" t="s">
        <v>454</v>
      </c>
      <c r="O66" s="144">
        <v>507500</v>
      </c>
      <c r="P66" s="178"/>
      <c r="Q66" s="6" t="s">
        <v>25</v>
      </c>
      <c r="R66" s="53"/>
      <c r="S66" s="53"/>
      <c r="T66" s="53"/>
      <c r="U66" s="53"/>
      <c r="V66" s="53"/>
      <c r="W66" s="5"/>
      <c r="X66" s="53"/>
      <c r="Y66" s="53"/>
      <c r="Z66" s="53"/>
      <c r="AA66" s="53"/>
      <c r="AB66" s="53"/>
      <c r="AC66" s="5"/>
    </row>
    <row r="67" spans="1:29" ht="33.75" customHeight="1" x14ac:dyDescent="0.25">
      <c r="A67" s="194"/>
      <c r="B67" s="199"/>
      <c r="C67" s="182"/>
      <c r="D67" s="182"/>
      <c r="E67" s="237"/>
      <c r="F67" s="232"/>
      <c r="G67" s="232"/>
      <c r="H67" s="232"/>
      <c r="I67" s="232"/>
      <c r="J67" s="232"/>
      <c r="K67" s="182"/>
      <c r="L67" s="178"/>
      <c r="M67" s="1">
        <v>2</v>
      </c>
      <c r="N67" s="6" t="s">
        <v>455</v>
      </c>
      <c r="O67" s="144">
        <v>0</v>
      </c>
      <c r="P67" s="178"/>
      <c r="Q67" s="6" t="s">
        <v>25</v>
      </c>
      <c r="R67" s="5"/>
      <c r="S67" s="5"/>
      <c r="T67" s="5"/>
      <c r="U67" s="5"/>
      <c r="V67" s="5"/>
      <c r="W67" s="5"/>
      <c r="X67" s="5"/>
      <c r="Y67" s="5"/>
      <c r="Z67" s="5"/>
      <c r="AA67" s="5"/>
      <c r="AB67" s="5"/>
      <c r="AC67" s="5"/>
    </row>
    <row r="68" spans="1:29" ht="36.75" customHeight="1" x14ac:dyDescent="0.25">
      <c r="A68" s="194"/>
      <c r="B68" s="199"/>
      <c r="C68" s="182" t="s">
        <v>456</v>
      </c>
      <c r="D68" s="182" t="s">
        <v>457</v>
      </c>
      <c r="E68" s="235">
        <v>4</v>
      </c>
      <c r="F68" s="232">
        <v>4</v>
      </c>
      <c r="G68" s="232">
        <v>1</v>
      </c>
      <c r="H68" s="232">
        <v>1</v>
      </c>
      <c r="I68" s="232">
        <v>1</v>
      </c>
      <c r="J68" s="232">
        <v>1</v>
      </c>
      <c r="K68" s="182" t="s">
        <v>436</v>
      </c>
      <c r="L68" s="178"/>
      <c r="M68" s="1">
        <v>1</v>
      </c>
      <c r="N68" s="3" t="s">
        <v>458</v>
      </c>
      <c r="O68" s="144">
        <v>507500</v>
      </c>
      <c r="P68" s="178"/>
      <c r="Q68" s="3" t="s">
        <v>25</v>
      </c>
      <c r="R68" s="53"/>
      <c r="S68" s="53"/>
      <c r="T68" s="57"/>
      <c r="U68" s="57"/>
      <c r="V68" s="57"/>
      <c r="W68" s="57"/>
      <c r="X68" s="57"/>
      <c r="Y68" s="57"/>
      <c r="Z68" s="57"/>
      <c r="AA68" s="57"/>
      <c r="AB68" s="57"/>
      <c r="AC68" s="97"/>
    </row>
    <row r="69" spans="1:29" ht="40.5" x14ac:dyDescent="0.25">
      <c r="A69" s="195"/>
      <c r="B69" s="238"/>
      <c r="C69" s="192"/>
      <c r="D69" s="192"/>
      <c r="E69" s="236"/>
      <c r="F69" s="234"/>
      <c r="G69" s="234"/>
      <c r="H69" s="234"/>
      <c r="I69" s="234"/>
      <c r="J69" s="234"/>
      <c r="K69" s="192"/>
      <c r="L69" s="188"/>
      <c r="M69" s="7">
        <v>2</v>
      </c>
      <c r="N69" s="152" t="s">
        <v>459</v>
      </c>
      <c r="O69" s="145">
        <v>0</v>
      </c>
      <c r="P69" s="188"/>
      <c r="Q69" s="152" t="s">
        <v>25</v>
      </c>
      <c r="R69" s="9"/>
      <c r="S69" s="9"/>
      <c r="T69" s="9"/>
      <c r="U69" s="9"/>
      <c r="V69" s="9"/>
      <c r="W69" s="9"/>
      <c r="X69" s="9"/>
      <c r="Y69" s="9"/>
      <c r="Z69" s="9"/>
      <c r="AA69" s="9"/>
      <c r="AB69" s="9"/>
      <c r="AC69" s="9"/>
    </row>
    <row r="70" spans="1:29" ht="15" customHeight="1" x14ac:dyDescent="0.25">
      <c r="A70" s="249" t="s">
        <v>582</v>
      </c>
      <c r="B70" s="178" t="s">
        <v>583</v>
      </c>
      <c r="C70" s="241" t="s">
        <v>486</v>
      </c>
      <c r="D70" s="241" t="s">
        <v>487</v>
      </c>
      <c r="E70" s="241">
        <v>0</v>
      </c>
      <c r="F70" s="241">
        <v>1</v>
      </c>
      <c r="G70" s="241"/>
      <c r="H70" s="241"/>
      <c r="I70" s="241"/>
      <c r="J70" s="241">
        <v>1</v>
      </c>
      <c r="K70" s="241" t="s">
        <v>488</v>
      </c>
      <c r="L70" s="178" t="s">
        <v>489</v>
      </c>
      <c r="M70" s="231">
        <v>1</v>
      </c>
      <c r="N70" s="183" t="s">
        <v>490</v>
      </c>
      <c r="O70" s="144">
        <f>11369970/3</f>
        <v>3789990</v>
      </c>
      <c r="P70" s="178" t="s">
        <v>491</v>
      </c>
      <c r="Q70" s="178" t="s">
        <v>25</v>
      </c>
      <c r="R70" s="85"/>
      <c r="S70" s="85"/>
      <c r="T70" s="85"/>
      <c r="U70" s="85"/>
      <c r="V70" s="85"/>
      <c r="W70" s="85"/>
      <c r="X70" s="85"/>
      <c r="Y70" s="85"/>
      <c r="Z70" s="85"/>
      <c r="AA70" s="85"/>
      <c r="AB70" s="85"/>
      <c r="AC70" s="85"/>
    </row>
    <row r="71" spans="1:29" ht="31.5" customHeight="1" x14ac:dyDescent="0.25">
      <c r="A71" s="249"/>
      <c r="B71" s="178"/>
      <c r="C71" s="241"/>
      <c r="D71" s="241"/>
      <c r="E71" s="241"/>
      <c r="F71" s="241"/>
      <c r="G71" s="241"/>
      <c r="H71" s="241"/>
      <c r="I71" s="241"/>
      <c r="J71" s="241"/>
      <c r="K71" s="241"/>
      <c r="L71" s="178"/>
      <c r="M71" s="231"/>
      <c r="N71" s="183"/>
      <c r="O71" s="144">
        <v>0</v>
      </c>
      <c r="P71" s="178"/>
      <c r="Q71" s="178"/>
      <c r="R71" s="85"/>
      <c r="S71" s="85"/>
      <c r="T71" s="85"/>
      <c r="U71" s="85"/>
      <c r="V71" s="85"/>
      <c r="W71" s="85"/>
      <c r="X71" s="85"/>
      <c r="Y71" s="85"/>
      <c r="Z71" s="85"/>
      <c r="AA71" s="85"/>
      <c r="AB71" s="85"/>
      <c r="AC71" s="85"/>
    </row>
    <row r="72" spans="1:29" ht="36" customHeight="1" x14ac:dyDescent="0.25">
      <c r="A72" s="249"/>
      <c r="B72" s="178"/>
      <c r="C72" s="241"/>
      <c r="D72" s="241"/>
      <c r="E72" s="241"/>
      <c r="F72" s="241"/>
      <c r="G72" s="241"/>
      <c r="H72" s="241"/>
      <c r="I72" s="241"/>
      <c r="J72" s="241"/>
      <c r="K72" s="241"/>
      <c r="L72" s="178"/>
      <c r="M72" s="231">
        <v>2</v>
      </c>
      <c r="N72" s="183" t="s">
        <v>492</v>
      </c>
      <c r="O72" s="144">
        <v>0</v>
      </c>
      <c r="P72" s="178"/>
      <c r="Q72" s="178"/>
      <c r="R72" s="85"/>
      <c r="S72" s="85"/>
      <c r="T72" s="85"/>
      <c r="U72" s="85"/>
      <c r="V72" s="85"/>
      <c r="W72" s="85"/>
      <c r="X72" s="85"/>
      <c r="Y72" s="85"/>
      <c r="Z72" s="85"/>
      <c r="AA72" s="85"/>
      <c r="AB72" s="85"/>
      <c r="AC72" s="85"/>
    </row>
    <row r="73" spans="1:29" ht="15" customHeight="1" x14ac:dyDescent="0.25">
      <c r="A73" s="249"/>
      <c r="B73" s="178"/>
      <c r="C73" s="241"/>
      <c r="D73" s="241" t="s">
        <v>608</v>
      </c>
      <c r="E73" s="250">
        <v>0</v>
      </c>
      <c r="F73" s="240">
        <v>1</v>
      </c>
      <c r="G73" s="241"/>
      <c r="H73" s="241"/>
      <c r="I73" s="241"/>
      <c r="J73" s="240">
        <v>1</v>
      </c>
      <c r="K73" s="241"/>
      <c r="L73" s="178"/>
      <c r="M73" s="231"/>
      <c r="N73" s="183"/>
      <c r="O73" s="144">
        <v>0</v>
      </c>
      <c r="P73" s="178"/>
      <c r="Q73" s="178"/>
      <c r="R73" s="85"/>
      <c r="S73" s="85"/>
      <c r="T73" s="85"/>
      <c r="U73" s="85"/>
      <c r="V73" s="85"/>
      <c r="W73" s="85"/>
      <c r="X73" s="85"/>
      <c r="Y73" s="85"/>
      <c r="Z73" s="85"/>
      <c r="AA73" s="85"/>
      <c r="AB73" s="85"/>
      <c r="AC73" s="85"/>
    </row>
    <row r="74" spans="1:29" ht="27.75" customHeight="1" x14ac:dyDescent="0.25">
      <c r="A74" s="249"/>
      <c r="B74" s="178"/>
      <c r="C74" s="241"/>
      <c r="D74" s="241"/>
      <c r="E74" s="250"/>
      <c r="F74" s="240"/>
      <c r="G74" s="241"/>
      <c r="H74" s="241"/>
      <c r="I74" s="241"/>
      <c r="J74" s="240"/>
      <c r="K74" s="241"/>
      <c r="L74" s="178"/>
      <c r="M74" s="231">
        <v>3</v>
      </c>
      <c r="N74" s="183" t="s">
        <v>493</v>
      </c>
      <c r="O74" s="144">
        <v>0</v>
      </c>
      <c r="P74" s="178"/>
      <c r="Q74" s="178" t="s">
        <v>494</v>
      </c>
      <c r="R74" s="85"/>
      <c r="S74" s="85"/>
      <c r="T74" s="85"/>
      <c r="U74" s="85"/>
      <c r="V74" s="85"/>
      <c r="W74" s="85"/>
      <c r="X74" s="85"/>
      <c r="Y74" s="85"/>
      <c r="Z74" s="85"/>
      <c r="AA74" s="85"/>
      <c r="AB74" s="85"/>
      <c r="AC74" s="85"/>
    </row>
    <row r="75" spans="1:29" ht="33.75" customHeight="1" x14ac:dyDescent="0.25">
      <c r="A75" s="249"/>
      <c r="B75" s="178"/>
      <c r="C75" s="241"/>
      <c r="D75" s="241"/>
      <c r="E75" s="250"/>
      <c r="F75" s="240"/>
      <c r="G75" s="241"/>
      <c r="H75" s="241"/>
      <c r="I75" s="241"/>
      <c r="J75" s="240"/>
      <c r="K75" s="241"/>
      <c r="L75" s="178"/>
      <c r="M75" s="231"/>
      <c r="N75" s="183"/>
      <c r="O75" s="144">
        <v>0</v>
      </c>
      <c r="P75" s="178"/>
      <c r="Q75" s="178"/>
      <c r="R75" s="85"/>
      <c r="S75" s="85"/>
      <c r="T75" s="85"/>
      <c r="U75" s="85"/>
      <c r="V75" s="85"/>
      <c r="W75" s="85"/>
      <c r="X75" s="85"/>
      <c r="Y75" s="85"/>
      <c r="Z75" s="85"/>
      <c r="AA75" s="85"/>
      <c r="AB75" s="85"/>
      <c r="AC75" s="85"/>
    </row>
    <row r="76" spans="1:29" ht="40.5" x14ac:dyDescent="0.25">
      <c r="A76" s="249"/>
      <c r="B76" s="178"/>
      <c r="C76" s="177" t="s">
        <v>495</v>
      </c>
      <c r="D76" s="177" t="s">
        <v>609</v>
      </c>
      <c r="E76" s="240">
        <v>0</v>
      </c>
      <c r="F76" s="248">
        <v>1</v>
      </c>
      <c r="G76" s="240"/>
      <c r="H76" s="240"/>
      <c r="I76" s="240"/>
      <c r="J76" s="248">
        <v>1</v>
      </c>
      <c r="K76" s="199" t="s">
        <v>610</v>
      </c>
      <c r="L76" s="178"/>
      <c r="M76" s="104">
        <v>1</v>
      </c>
      <c r="N76" s="88" t="s">
        <v>496</v>
      </c>
      <c r="O76" s="144">
        <v>3789990</v>
      </c>
      <c r="P76" s="178"/>
      <c r="Q76" s="88" t="s">
        <v>25</v>
      </c>
      <c r="R76" s="85"/>
      <c r="S76" s="85"/>
      <c r="T76" s="85"/>
      <c r="U76" s="85"/>
      <c r="V76" s="85"/>
      <c r="W76" s="85"/>
      <c r="X76" s="85"/>
      <c r="Y76" s="85"/>
      <c r="Z76" s="85"/>
      <c r="AA76" s="85"/>
      <c r="AB76" s="85"/>
      <c r="AC76" s="85"/>
    </row>
    <row r="77" spans="1:29" ht="40.5" x14ac:dyDescent="0.25">
      <c r="A77" s="249"/>
      <c r="B77" s="178"/>
      <c r="C77" s="177"/>
      <c r="D77" s="177"/>
      <c r="E77" s="240"/>
      <c r="F77" s="240"/>
      <c r="G77" s="240"/>
      <c r="H77" s="240"/>
      <c r="I77" s="240"/>
      <c r="J77" s="240"/>
      <c r="K77" s="199"/>
      <c r="L77" s="178"/>
      <c r="M77" s="104">
        <v>2</v>
      </c>
      <c r="N77" s="99" t="s">
        <v>497</v>
      </c>
      <c r="O77" s="144">
        <v>0</v>
      </c>
      <c r="P77" s="178"/>
      <c r="Q77" s="88" t="s">
        <v>498</v>
      </c>
      <c r="R77" s="85"/>
      <c r="S77" s="85"/>
      <c r="T77" s="85"/>
      <c r="U77" s="85"/>
      <c r="V77" s="85"/>
      <c r="W77" s="85"/>
      <c r="X77" s="85"/>
      <c r="Y77" s="85"/>
      <c r="Z77" s="85"/>
      <c r="AA77" s="85"/>
      <c r="AB77" s="85"/>
      <c r="AC77" s="85"/>
    </row>
    <row r="78" spans="1:29" ht="27" x14ac:dyDescent="0.25">
      <c r="A78" s="249"/>
      <c r="B78" s="178"/>
      <c r="C78" s="177"/>
      <c r="D78" s="177"/>
      <c r="E78" s="240"/>
      <c r="F78" s="240"/>
      <c r="G78" s="240"/>
      <c r="H78" s="240"/>
      <c r="I78" s="240"/>
      <c r="J78" s="240"/>
      <c r="K78" s="199"/>
      <c r="L78" s="178"/>
      <c r="M78" s="104">
        <v>3</v>
      </c>
      <c r="N78" s="99" t="s">
        <v>499</v>
      </c>
      <c r="O78" s="144">
        <v>0</v>
      </c>
      <c r="P78" s="178"/>
      <c r="Q78" s="88" t="s">
        <v>25</v>
      </c>
      <c r="R78" s="85"/>
      <c r="S78" s="85"/>
      <c r="T78" s="85"/>
      <c r="U78" s="85"/>
      <c r="V78" s="85"/>
      <c r="W78" s="85"/>
      <c r="X78" s="85"/>
      <c r="Y78" s="85"/>
      <c r="Z78" s="85"/>
      <c r="AA78" s="85"/>
      <c r="AB78" s="85"/>
      <c r="AC78" s="85"/>
    </row>
    <row r="79" spans="1:29" ht="40.5" x14ac:dyDescent="0.25">
      <c r="A79" s="249"/>
      <c r="B79" s="178"/>
      <c r="C79" s="177"/>
      <c r="D79" s="177"/>
      <c r="E79" s="240"/>
      <c r="F79" s="240"/>
      <c r="G79" s="240"/>
      <c r="H79" s="240"/>
      <c r="I79" s="240"/>
      <c r="J79" s="240"/>
      <c r="K79" s="199"/>
      <c r="L79" s="178"/>
      <c r="M79" s="104">
        <v>4</v>
      </c>
      <c r="N79" s="99" t="s">
        <v>500</v>
      </c>
      <c r="O79" s="144">
        <v>0</v>
      </c>
      <c r="P79" s="178"/>
      <c r="Q79" s="88" t="s">
        <v>501</v>
      </c>
      <c r="R79" s="85"/>
      <c r="S79" s="85"/>
      <c r="T79" s="85"/>
      <c r="U79" s="85"/>
      <c r="V79" s="85"/>
      <c r="W79" s="85"/>
      <c r="X79" s="85"/>
      <c r="Y79" s="85"/>
      <c r="Z79" s="85"/>
      <c r="AA79" s="85"/>
      <c r="AB79" s="85"/>
      <c r="AC79" s="85"/>
    </row>
    <row r="80" spans="1:29" ht="40.5" x14ac:dyDescent="0.25">
      <c r="A80" s="249"/>
      <c r="B80" s="178"/>
      <c r="C80" s="177"/>
      <c r="D80" s="177"/>
      <c r="E80" s="240"/>
      <c r="F80" s="240"/>
      <c r="G80" s="240"/>
      <c r="H80" s="240"/>
      <c r="I80" s="240"/>
      <c r="J80" s="240"/>
      <c r="K80" s="199"/>
      <c r="L80" s="178"/>
      <c r="M80" s="104">
        <v>5</v>
      </c>
      <c r="N80" s="88" t="s">
        <v>502</v>
      </c>
      <c r="O80" s="144">
        <v>0</v>
      </c>
      <c r="P80" s="178"/>
      <c r="Q80" s="88" t="s">
        <v>501</v>
      </c>
      <c r="R80" s="85"/>
      <c r="S80" s="85"/>
      <c r="T80" s="85"/>
      <c r="U80" s="85"/>
      <c r="V80" s="85"/>
      <c r="W80" s="85"/>
      <c r="X80" s="85"/>
      <c r="Y80" s="85"/>
      <c r="Z80" s="85"/>
      <c r="AA80" s="85"/>
      <c r="AB80" s="85"/>
      <c r="AC80" s="85"/>
    </row>
    <row r="81" spans="1:29" ht="54" customHeight="1" x14ac:dyDescent="0.25">
      <c r="A81" s="249"/>
      <c r="B81" s="178"/>
      <c r="C81" s="182" t="s">
        <v>503</v>
      </c>
      <c r="D81" s="191" t="s">
        <v>504</v>
      </c>
      <c r="E81" s="205">
        <v>1</v>
      </c>
      <c r="F81" s="205">
        <v>1</v>
      </c>
      <c r="G81" s="205">
        <v>1</v>
      </c>
      <c r="H81" s="205">
        <v>1</v>
      </c>
      <c r="I81" s="205">
        <v>1</v>
      </c>
      <c r="J81" s="205">
        <v>1</v>
      </c>
      <c r="K81" s="191" t="s">
        <v>505</v>
      </c>
      <c r="L81" s="178" t="s">
        <v>506</v>
      </c>
      <c r="M81" s="24">
        <v>1</v>
      </c>
      <c r="N81" s="3" t="s">
        <v>507</v>
      </c>
      <c r="O81" s="144">
        <f>11638984/2</f>
        <v>5819492</v>
      </c>
      <c r="P81" s="178" t="s">
        <v>508</v>
      </c>
      <c r="Q81" s="3" t="s">
        <v>509</v>
      </c>
      <c r="R81" s="40"/>
      <c r="S81" s="40"/>
      <c r="T81" s="40"/>
      <c r="U81" s="40"/>
      <c r="V81" s="40"/>
      <c r="W81" s="40"/>
      <c r="X81" s="40"/>
      <c r="Y81" s="40"/>
      <c r="Z81" s="40"/>
      <c r="AA81" s="40"/>
      <c r="AB81" s="40"/>
      <c r="AC81" s="40"/>
    </row>
    <row r="82" spans="1:29" ht="27" x14ac:dyDescent="0.25">
      <c r="A82" s="249"/>
      <c r="B82" s="178"/>
      <c r="C82" s="182"/>
      <c r="D82" s="182"/>
      <c r="E82" s="182"/>
      <c r="F82" s="181"/>
      <c r="G82" s="181"/>
      <c r="H82" s="181"/>
      <c r="I82" s="181"/>
      <c r="J82" s="181"/>
      <c r="K82" s="182"/>
      <c r="L82" s="178"/>
      <c r="M82" s="24">
        <v>2</v>
      </c>
      <c r="N82" s="3" t="s">
        <v>510</v>
      </c>
      <c r="O82" s="144">
        <v>0</v>
      </c>
      <c r="P82" s="178"/>
      <c r="Q82" s="3" t="s">
        <v>511</v>
      </c>
      <c r="R82" s="40"/>
      <c r="S82" s="40"/>
      <c r="T82" s="40"/>
      <c r="U82" s="40"/>
      <c r="V82" s="40"/>
      <c r="W82" s="40"/>
      <c r="X82" s="40"/>
      <c r="Y82" s="40"/>
      <c r="Z82" s="40"/>
      <c r="AA82" s="40"/>
      <c r="AB82" s="40"/>
      <c r="AC82" s="40"/>
    </row>
    <row r="83" spans="1:29" ht="27" x14ac:dyDescent="0.25">
      <c r="A83" s="249"/>
      <c r="B83" s="178"/>
      <c r="C83" s="182"/>
      <c r="D83" s="182"/>
      <c r="E83" s="182"/>
      <c r="F83" s="181"/>
      <c r="G83" s="181"/>
      <c r="H83" s="181"/>
      <c r="I83" s="181"/>
      <c r="J83" s="181"/>
      <c r="K83" s="182"/>
      <c r="L83" s="178"/>
      <c r="M83" s="24">
        <v>3</v>
      </c>
      <c r="N83" s="3" t="s">
        <v>512</v>
      </c>
      <c r="O83" s="144">
        <v>0</v>
      </c>
      <c r="P83" s="178"/>
      <c r="Q83" s="3"/>
      <c r="R83" s="40"/>
      <c r="S83" s="40"/>
      <c r="T83" s="40"/>
      <c r="U83" s="40"/>
      <c r="V83" s="40"/>
      <c r="W83" s="40"/>
      <c r="X83" s="40"/>
      <c r="Y83" s="40"/>
      <c r="Z83" s="40"/>
      <c r="AA83" s="40"/>
      <c r="AB83" s="40"/>
      <c r="AC83" s="40"/>
    </row>
    <row r="84" spans="1:29" ht="27" x14ac:dyDescent="0.25">
      <c r="A84" s="249"/>
      <c r="B84" s="178"/>
      <c r="C84" s="231" t="s">
        <v>513</v>
      </c>
      <c r="D84" s="182" t="s">
        <v>514</v>
      </c>
      <c r="E84" s="182" t="s">
        <v>72</v>
      </c>
      <c r="F84" s="181">
        <v>1</v>
      </c>
      <c r="G84" s="181">
        <v>1</v>
      </c>
      <c r="H84" s="181">
        <v>1</v>
      </c>
      <c r="I84" s="181">
        <v>1</v>
      </c>
      <c r="J84" s="181">
        <v>1</v>
      </c>
      <c r="K84" s="182" t="s">
        <v>515</v>
      </c>
      <c r="L84" s="178"/>
      <c r="M84" s="24">
        <v>1</v>
      </c>
      <c r="N84" s="3" t="s">
        <v>516</v>
      </c>
      <c r="O84" s="144">
        <v>5819492</v>
      </c>
      <c r="P84" s="178" t="s">
        <v>508</v>
      </c>
      <c r="Q84" s="3" t="s">
        <v>511</v>
      </c>
      <c r="R84" s="40"/>
      <c r="S84" s="40"/>
      <c r="T84" s="40"/>
      <c r="U84" s="40"/>
      <c r="V84" s="40"/>
      <c r="W84" s="40"/>
      <c r="X84" s="40"/>
      <c r="Y84" s="40"/>
      <c r="Z84" s="40"/>
      <c r="AA84" s="40"/>
      <c r="AB84" s="40"/>
      <c r="AC84" s="40"/>
    </row>
    <row r="85" spans="1:29" ht="54" x14ac:dyDescent="0.25">
      <c r="A85" s="249"/>
      <c r="B85" s="178"/>
      <c r="C85" s="231"/>
      <c r="D85" s="182"/>
      <c r="E85" s="182"/>
      <c r="F85" s="182"/>
      <c r="G85" s="181"/>
      <c r="H85" s="181"/>
      <c r="I85" s="181"/>
      <c r="J85" s="181"/>
      <c r="K85" s="182"/>
      <c r="L85" s="178"/>
      <c r="M85" s="24">
        <v>2</v>
      </c>
      <c r="N85" s="3" t="s">
        <v>517</v>
      </c>
      <c r="O85" s="144">
        <v>0</v>
      </c>
      <c r="P85" s="178"/>
      <c r="Q85" s="3" t="s">
        <v>518</v>
      </c>
      <c r="R85" s="40"/>
      <c r="S85" s="40"/>
      <c r="T85" s="40"/>
      <c r="U85" s="40"/>
      <c r="V85" s="40"/>
      <c r="W85" s="40"/>
      <c r="X85" s="40"/>
      <c r="Y85" s="40"/>
      <c r="Z85" s="40"/>
      <c r="AA85" s="40"/>
      <c r="AB85" s="40"/>
      <c r="AC85" s="40"/>
    </row>
    <row r="86" spans="1:29" ht="32.25" customHeight="1" x14ac:dyDescent="0.25">
      <c r="A86" s="249"/>
      <c r="B86" s="178"/>
      <c r="C86" s="231"/>
      <c r="D86" s="182"/>
      <c r="E86" s="182"/>
      <c r="F86" s="182"/>
      <c r="G86" s="181"/>
      <c r="H86" s="181"/>
      <c r="I86" s="181"/>
      <c r="J86" s="181"/>
      <c r="K86" s="182"/>
      <c r="L86" s="178"/>
      <c r="M86" s="24">
        <v>3</v>
      </c>
      <c r="N86" s="3" t="s">
        <v>519</v>
      </c>
      <c r="O86" s="144">
        <v>0</v>
      </c>
      <c r="P86" s="178"/>
      <c r="Q86" s="3" t="s">
        <v>25</v>
      </c>
      <c r="R86" s="40"/>
      <c r="S86" s="40"/>
      <c r="T86" s="40"/>
      <c r="U86" s="40"/>
      <c r="V86" s="40"/>
      <c r="W86" s="40"/>
      <c r="X86" s="40"/>
      <c r="Y86" s="40"/>
      <c r="Z86" s="40"/>
      <c r="AA86" s="40"/>
      <c r="AB86" s="40"/>
      <c r="AC86" s="40"/>
    </row>
  </sheetData>
  <mergeCells count="261">
    <mergeCell ref="A70:A86"/>
    <mergeCell ref="E81:E83"/>
    <mergeCell ref="F81:F83"/>
    <mergeCell ref="G81:G83"/>
    <mergeCell ref="H81:H83"/>
    <mergeCell ref="I81:I83"/>
    <mergeCell ref="J81:J83"/>
    <mergeCell ref="K81:K83"/>
    <mergeCell ref="B70:B86"/>
    <mergeCell ref="E73:E75"/>
    <mergeCell ref="F73:F75"/>
    <mergeCell ref="G73:G75"/>
    <mergeCell ref="H73:H75"/>
    <mergeCell ref="I73:I75"/>
    <mergeCell ref="C70:C75"/>
    <mergeCell ref="D70:D72"/>
    <mergeCell ref="E70:E72"/>
    <mergeCell ref="I76:I80"/>
    <mergeCell ref="J76:J80"/>
    <mergeCell ref="K76:K80"/>
    <mergeCell ref="C81:C83"/>
    <mergeCell ref="D81:D83"/>
    <mergeCell ref="A3:AC3"/>
    <mergeCell ref="A1:AC1"/>
    <mergeCell ref="L81:L86"/>
    <mergeCell ref="P81:P83"/>
    <mergeCell ref="C84:C86"/>
    <mergeCell ref="D84:D86"/>
    <mergeCell ref="E84:E86"/>
    <mergeCell ref="F84:F86"/>
    <mergeCell ref="G84:G86"/>
    <mergeCell ref="H84:H86"/>
    <mergeCell ref="I84:I86"/>
    <mergeCell ref="J84:J86"/>
    <mergeCell ref="K84:K86"/>
    <mergeCell ref="P84:P86"/>
    <mergeCell ref="D76:D80"/>
    <mergeCell ref="E76:E80"/>
    <mergeCell ref="F76:F80"/>
    <mergeCell ref="G76:G80"/>
    <mergeCell ref="H76:H80"/>
    <mergeCell ref="L70:L80"/>
    <mergeCell ref="M70:M71"/>
    <mergeCell ref="N70:N71"/>
    <mergeCell ref="P70:P80"/>
    <mergeCell ref="Q70:Q73"/>
    <mergeCell ref="M72:M73"/>
    <mergeCell ref="N72:N73"/>
    <mergeCell ref="J73:J75"/>
    <mergeCell ref="M74:M75"/>
    <mergeCell ref="N74:N75"/>
    <mergeCell ref="Q74:Q75"/>
    <mergeCell ref="J70:J72"/>
    <mergeCell ref="K70:K75"/>
    <mergeCell ref="C76:C80"/>
    <mergeCell ref="F70:F72"/>
    <mergeCell ref="G70:G72"/>
    <mergeCell ref="H70:H72"/>
    <mergeCell ref="I70:I72"/>
    <mergeCell ref="D73:D75"/>
    <mergeCell ref="B45:B69"/>
    <mergeCell ref="G60:G65"/>
    <mergeCell ref="H60:H65"/>
    <mergeCell ref="I60:I65"/>
    <mergeCell ref="C54:C59"/>
    <mergeCell ref="D54:D59"/>
    <mergeCell ref="E54:E59"/>
    <mergeCell ref="F54:F59"/>
    <mergeCell ref="G54:G59"/>
    <mergeCell ref="H54:H59"/>
    <mergeCell ref="I54:I59"/>
    <mergeCell ref="D50:D51"/>
    <mergeCell ref="E50:E51"/>
    <mergeCell ref="F50:F51"/>
    <mergeCell ref="G50:G51"/>
    <mergeCell ref="H50:H51"/>
    <mergeCell ref="I66:I67"/>
    <mergeCell ref="I50:I51"/>
    <mergeCell ref="I16:I18"/>
    <mergeCell ref="D19:D21"/>
    <mergeCell ref="E19:E21"/>
    <mergeCell ref="F19:F21"/>
    <mergeCell ref="G19:G21"/>
    <mergeCell ref="H19:H21"/>
    <mergeCell ref="I19:I21"/>
    <mergeCell ref="C68:C69"/>
    <mergeCell ref="D68:D69"/>
    <mergeCell ref="E68:E69"/>
    <mergeCell ref="F68:F69"/>
    <mergeCell ref="G68:G69"/>
    <mergeCell ref="H68:H69"/>
    <mergeCell ref="I68:I69"/>
    <mergeCell ref="C60:C65"/>
    <mergeCell ref="D60:D65"/>
    <mergeCell ref="E60:E65"/>
    <mergeCell ref="F60:F65"/>
    <mergeCell ref="C66:C67"/>
    <mergeCell ref="D66:D67"/>
    <mergeCell ref="E66:E67"/>
    <mergeCell ref="F66:F67"/>
    <mergeCell ref="G66:G67"/>
    <mergeCell ref="H66:H67"/>
    <mergeCell ref="J66:J67"/>
    <mergeCell ref="K66:K67"/>
    <mergeCell ref="J60:J65"/>
    <mergeCell ref="K60:K65"/>
    <mergeCell ref="L54:L69"/>
    <mergeCell ref="M54:M55"/>
    <mergeCell ref="N54:N55"/>
    <mergeCell ref="O54:O55"/>
    <mergeCell ref="P54:P69"/>
    <mergeCell ref="J54:J59"/>
    <mergeCell ref="K54:K59"/>
    <mergeCell ref="J68:J69"/>
    <mergeCell ref="K68:K69"/>
    <mergeCell ref="Q54:Q61"/>
    <mergeCell ref="M56:M57"/>
    <mergeCell ref="N56:N57"/>
    <mergeCell ref="M58:M59"/>
    <mergeCell ref="N58:N59"/>
    <mergeCell ref="M60:M61"/>
    <mergeCell ref="N60:N61"/>
    <mergeCell ref="M62:M63"/>
    <mergeCell ref="N62:N63"/>
    <mergeCell ref="J50:J51"/>
    <mergeCell ref="K50:K51"/>
    <mergeCell ref="D52:D53"/>
    <mergeCell ref="E52:E53"/>
    <mergeCell ref="F52:F53"/>
    <mergeCell ref="G52:G53"/>
    <mergeCell ref="H52:H53"/>
    <mergeCell ref="I52:I53"/>
    <mergeCell ref="J52:J53"/>
    <mergeCell ref="K52:K53"/>
    <mergeCell ref="A2:AC2"/>
    <mergeCell ref="A4:AC4"/>
    <mergeCell ref="C45:C47"/>
    <mergeCell ref="D45:D47"/>
    <mergeCell ref="E45:E47"/>
    <mergeCell ref="F45:F47"/>
    <mergeCell ref="G45:G47"/>
    <mergeCell ref="H45:H47"/>
    <mergeCell ref="I45:I47"/>
    <mergeCell ref="J45:J47"/>
    <mergeCell ref="K45:K47"/>
    <mergeCell ref="L45:L53"/>
    <mergeCell ref="C48:C49"/>
    <mergeCell ref="K48:K49"/>
    <mergeCell ref="D48:D49"/>
    <mergeCell ref="E48:E49"/>
    <mergeCell ref="F48:F49"/>
    <mergeCell ref="G48:G49"/>
    <mergeCell ref="H48:H49"/>
    <mergeCell ref="I48:I49"/>
    <mergeCell ref="J48:J49"/>
    <mergeCell ref="C50:C53"/>
    <mergeCell ref="Q38:Q39"/>
    <mergeCell ref="I6:I7"/>
    <mergeCell ref="R6:T6"/>
    <mergeCell ref="N5:N7"/>
    <mergeCell ref="U6:W6"/>
    <mergeCell ref="X6:Z6"/>
    <mergeCell ref="AA6:AC6"/>
    <mergeCell ref="O5:O7"/>
    <mergeCell ref="P5:P7"/>
    <mergeCell ref="Q5:Q7"/>
    <mergeCell ref="R5:AC5"/>
    <mergeCell ref="Q22:Q24"/>
    <mergeCell ref="J31:J37"/>
    <mergeCell ref="K31:K37"/>
    <mergeCell ref="M32:M35"/>
    <mergeCell ref="N32:N35"/>
    <mergeCell ref="J16:J18"/>
    <mergeCell ref="J19:J21"/>
    <mergeCell ref="L8:L30"/>
    <mergeCell ref="A5:A7"/>
    <mergeCell ref="B5:B7"/>
    <mergeCell ref="C5:C7"/>
    <mergeCell ref="D5:D7"/>
    <mergeCell ref="E5:E7"/>
    <mergeCell ref="F22:F30"/>
    <mergeCell ref="G22:G30"/>
    <mergeCell ref="H22:H30"/>
    <mergeCell ref="I22:I30"/>
    <mergeCell ref="J22:J30"/>
    <mergeCell ref="K22:K30"/>
    <mergeCell ref="F5:F7"/>
    <mergeCell ref="G5:J5"/>
    <mergeCell ref="K5:K7"/>
    <mergeCell ref="L5:L7"/>
    <mergeCell ref="M5:M7"/>
    <mergeCell ref="G6:G7"/>
    <mergeCell ref="H6:H7"/>
    <mergeCell ref="Q11:Q12"/>
    <mergeCell ref="C16:C21"/>
    <mergeCell ref="K16:K21"/>
    <mergeCell ref="C11:C15"/>
    <mergeCell ref="D11:D15"/>
    <mergeCell ref="E11:E15"/>
    <mergeCell ref="F11:F15"/>
    <mergeCell ref="G11:G15"/>
    <mergeCell ref="H11:H15"/>
    <mergeCell ref="I11:I15"/>
    <mergeCell ref="J11:J15"/>
    <mergeCell ref="K11:K15"/>
    <mergeCell ref="F8:F10"/>
    <mergeCell ref="G8:G10"/>
    <mergeCell ref="H8:H10"/>
    <mergeCell ref="I8:I10"/>
    <mergeCell ref="J8:J10"/>
    <mergeCell ref="K8:K10"/>
    <mergeCell ref="E8:E10"/>
    <mergeCell ref="J6:J7"/>
    <mergeCell ref="D16:D18"/>
    <mergeCell ref="E16:E18"/>
    <mergeCell ref="B22:B30"/>
    <mergeCell ref="C22:C30"/>
    <mergeCell ref="D22:D30"/>
    <mergeCell ref="E22:E30"/>
    <mergeCell ref="A8:A30"/>
    <mergeCell ref="B8:B21"/>
    <mergeCell ref="C8:C10"/>
    <mergeCell ref="D8:D10"/>
    <mergeCell ref="I38:I40"/>
    <mergeCell ref="B31:B37"/>
    <mergeCell ref="C31:C37"/>
    <mergeCell ref="D31:D37"/>
    <mergeCell ref="B38:B40"/>
    <mergeCell ref="C38:C40"/>
    <mergeCell ref="D38:D40"/>
    <mergeCell ref="E31:E37"/>
    <mergeCell ref="F31:F37"/>
    <mergeCell ref="G31:G37"/>
    <mergeCell ref="H31:H37"/>
    <mergeCell ref="I31:I37"/>
    <mergeCell ref="A31:A69"/>
    <mergeCell ref="F16:F18"/>
    <mergeCell ref="G16:G18"/>
    <mergeCell ref="H16:H18"/>
    <mergeCell ref="Q43:Q44"/>
    <mergeCell ref="B41:B44"/>
    <mergeCell ref="C41:C44"/>
    <mergeCell ref="D41:D44"/>
    <mergeCell ref="E41:E44"/>
    <mergeCell ref="E38:E40"/>
    <mergeCell ref="M42:M43"/>
    <mergeCell ref="N42:N43"/>
    <mergeCell ref="J38:J40"/>
    <mergeCell ref="K38:K40"/>
    <mergeCell ref="F41:F44"/>
    <mergeCell ref="G41:G44"/>
    <mergeCell ref="H41:H44"/>
    <mergeCell ref="I41:I44"/>
    <mergeCell ref="J41:J44"/>
    <mergeCell ref="K41:K44"/>
    <mergeCell ref="F38:F40"/>
    <mergeCell ref="G38:G40"/>
    <mergeCell ref="H38:H40"/>
    <mergeCell ref="L31:L44"/>
    <mergeCell ref="P38:P44"/>
    <mergeCell ref="P31:P37"/>
  </mergeCells>
  <pageMargins left="0.70866141732283472" right="0.70866141732283472" top="0.74803149606299213" bottom="0.74803149606299213" header="0.31496062992125984" footer="0.31496062992125984"/>
  <pageSetup scale="42" orientation="landscape"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FF24-0AEA-41E9-A439-993A46F9E9D1}">
  <dimension ref="A1:AE193"/>
  <sheetViews>
    <sheetView view="pageBreakPreview" topLeftCell="A61" zoomScale="70" zoomScaleNormal="90" zoomScaleSheetLayoutView="70" workbookViewId="0">
      <selection activeCell="C49" sqref="C49:C52"/>
    </sheetView>
  </sheetViews>
  <sheetFormatPr baseColWidth="10" defaultColWidth="11.42578125" defaultRowHeight="15" x14ac:dyDescent="0.25"/>
  <cols>
    <col min="1" max="1" width="20.140625" customWidth="1"/>
    <col min="2" max="2" width="14" customWidth="1"/>
    <col min="3" max="3" width="17.85546875" customWidth="1"/>
    <col min="4" max="4" width="15.42578125" customWidth="1"/>
    <col min="5" max="5" width="7.7109375" customWidth="1"/>
    <col min="6" max="6" width="9" customWidth="1"/>
    <col min="7" max="10" width="8.28515625" customWidth="1"/>
    <col min="11" max="11" width="16.42578125" style="175" customWidth="1"/>
    <col min="12" max="12" width="14.85546875" customWidth="1"/>
    <col min="13" max="13" width="11.42578125" customWidth="1"/>
    <col min="14" max="14" width="30.5703125" style="175" customWidth="1"/>
    <col min="15" max="15" width="15.7109375" style="142" customWidth="1"/>
    <col min="16" max="16" width="17.7109375" style="115" customWidth="1"/>
    <col min="17" max="17" width="15.140625" customWidth="1"/>
    <col min="18" max="18" width="4.42578125" customWidth="1"/>
    <col min="19" max="19" width="4.5703125" customWidth="1"/>
    <col min="20" max="20" width="4.42578125" customWidth="1"/>
    <col min="21" max="21" width="4" customWidth="1"/>
    <col min="22" max="22" width="4.42578125" customWidth="1"/>
    <col min="23" max="23" width="4" customWidth="1"/>
    <col min="24" max="24" width="4.28515625" customWidth="1"/>
    <col min="25" max="25" width="3.85546875" customWidth="1"/>
    <col min="26" max="26" width="4.85546875" customWidth="1"/>
    <col min="27" max="27" width="4.7109375" customWidth="1"/>
    <col min="28" max="28" width="4.42578125" customWidth="1"/>
    <col min="29" max="29" width="5" customWidth="1"/>
  </cols>
  <sheetData>
    <row r="1" spans="1:31" ht="81" customHeight="1" thickBot="1" x14ac:dyDescent="0.3">
      <c r="A1" s="245" t="s">
        <v>585</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7"/>
      <c r="AD1" s="148"/>
      <c r="AE1" s="148"/>
    </row>
    <row r="2" spans="1:31" ht="18.75" customHeight="1" x14ac:dyDescent="0.25">
      <c r="A2" s="222" t="s">
        <v>589</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4"/>
    </row>
    <row r="3" spans="1:31" ht="26.25" customHeight="1" thickBot="1" x14ac:dyDescent="0.3">
      <c r="A3" s="225" t="s">
        <v>606</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7"/>
    </row>
    <row r="4" spans="1:31" x14ac:dyDescent="0.25">
      <c r="A4" s="401" t="s">
        <v>57</v>
      </c>
      <c r="B4" s="392" t="s">
        <v>58</v>
      </c>
      <c r="C4" s="392" t="s">
        <v>562</v>
      </c>
      <c r="D4" s="392" t="s">
        <v>561</v>
      </c>
      <c r="E4" s="392" t="s">
        <v>104</v>
      </c>
      <c r="F4" s="392" t="s">
        <v>60</v>
      </c>
      <c r="G4" s="404" t="s">
        <v>105</v>
      </c>
      <c r="H4" s="405"/>
      <c r="I4" s="405"/>
      <c r="J4" s="406"/>
      <c r="K4" s="392" t="s">
        <v>106</v>
      </c>
      <c r="L4" s="392" t="s">
        <v>63</v>
      </c>
      <c r="M4" s="392" t="s">
        <v>56</v>
      </c>
      <c r="N4" s="392" t="s">
        <v>64</v>
      </c>
      <c r="O4" s="395" t="s">
        <v>65</v>
      </c>
      <c r="P4" s="392" t="s">
        <v>560</v>
      </c>
      <c r="Q4" s="392" t="s">
        <v>107</v>
      </c>
      <c r="R4" s="408"/>
      <c r="S4" s="409"/>
      <c r="T4" s="409"/>
      <c r="U4" s="409"/>
      <c r="V4" s="409"/>
      <c r="W4" s="409"/>
      <c r="X4" s="409"/>
      <c r="Y4" s="409"/>
      <c r="Z4" s="409"/>
      <c r="AA4" s="409"/>
      <c r="AB4" s="409"/>
      <c r="AC4" s="410"/>
    </row>
    <row r="5" spans="1:31" x14ac:dyDescent="0.25">
      <c r="A5" s="402"/>
      <c r="B5" s="393"/>
      <c r="C5" s="393"/>
      <c r="D5" s="393"/>
      <c r="E5" s="393"/>
      <c r="F5" s="393"/>
      <c r="G5" s="398" t="s">
        <v>68</v>
      </c>
      <c r="H5" s="398" t="s">
        <v>69</v>
      </c>
      <c r="I5" s="398" t="s">
        <v>70</v>
      </c>
      <c r="J5" s="398" t="s">
        <v>71</v>
      </c>
      <c r="K5" s="393"/>
      <c r="L5" s="393"/>
      <c r="M5" s="393"/>
      <c r="N5" s="393"/>
      <c r="O5" s="396"/>
      <c r="P5" s="393"/>
      <c r="Q5" s="393"/>
      <c r="R5" s="411" t="s">
        <v>68</v>
      </c>
      <c r="S5" s="412"/>
      <c r="T5" s="413"/>
      <c r="U5" s="411" t="s">
        <v>69</v>
      </c>
      <c r="V5" s="412"/>
      <c r="W5" s="413"/>
      <c r="X5" s="411" t="s">
        <v>70</v>
      </c>
      <c r="Y5" s="412"/>
      <c r="Z5" s="413"/>
      <c r="AA5" s="411" t="s">
        <v>71</v>
      </c>
      <c r="AB5" s="412"/>
      <c r="AC5" s="414"/>
    </row>
    <row r="6" spans="1:31" ht="15.75" thickBot="1" x14ac:dyDescent="0.3">
      <c r="A6" s="403"/>
      <c r="B6" s="394"/>
      <c r="C6" s="394"/>
      <c r="D6" s="394"/>
      <c r="E6" s="394"/>
      <c r="F6" s="394"/>
      <c r="G6" s="394"/>
      <c r="H6" s="394"/>
      <c r="I6" s="394"/>
      <c r="J6" s="394"/>
      <c r="K6" s="394"/>
      <c r="L6" s="394"/>
      <c r="M6" s="394"/>
      <c r="N6" s="394"/>
      <c r="O6" s="397"/>
      <c r="P6" s="394"/>
      <c r="Q6" s="394"/>
      <c r="R6" s="149">
        <v>1</v>
      </c>
      <c r="S6" s="149">
        <v>2</v>
      </c>
      <c r="T6" s="149">
        <v>3</v>
      </c>
      <c r="U6" s="149">
        <v>4</v>
      </c>
      <c r="V6" s="149">
        <v>5</v>
      </c>
      <c r="W6" s="149">
        <v>6</v>
      </c>
      <c r="X6" s="149">
        <v>7</v>
      </c>
      <c r="Y6" s="149">
        <v>8</v>
      </c>
      <c r="Z6" s="149">
        <v>9</v>
      </c>
      <c r="AA6" s="149">
        <v>10</v>
      </c>
      <c r="AB6" s="150">
        <v>11</v>
      </c>
      <c r="AC6" s="151">
        <v>12</v>
      </c>
    </row>
    <row r="7" spans="1:31" ht="89.25" customHeight="1" x14ac:dyDescent="0.25">
      <c r="A7" s="263" t="s">
        <v>108</v>
      </c>
      <c r="B7" s="189" t="s">
        <v>109</v>
      </c>
      <c r="C7" s="189" t="s">
        <v>110</v>
      </c>
      <c r="D7" s="189" t="s">
        <v>111</v>
      </c>
      <c r="E7" s="290">
        <v>1</v>
      </c>
      <c r="F7" s="328">
        <v>1</v>
      </c>
      <c r="G7" s="407">
        <v>1</v>
      </c>
      <c r="H7" s="407">
        <v>1</v>
      </c>
      <c r="I7" s="407">
        <v>1</v>
      </c>
      <c r="J7" s="407">
        <v>1</v>
      </c>
      <c r="K7" s="329" t="s">
        <v>682</v>
      </c>
      <c r="L7" s="189" t="s">
        <v>112</v>
      </c>
      <c r="M7" s="21">
        <v>1</v>
      </c>
      <c r="N7" s="17" t="s">
        <v>113</v>
      </c>
      <c r="O7" s="137">
        <f>6648750/3</f>
        <v>2216250</v>
      </c>
      <c r="P7" s="17" t="s">
        <v>73</v>
      </c>
      <c r="Q7" s="185" t="s">
        <v>114</v>
      </c>
      <c r="R7" s="22"/>
      <c r="S7" s="22"/>
      <c r="T7" s="22"/>
      <c r="U7" s="22"/>
      <c r="V7" s="22"/>
      <c r="W7" s="22"/>
      <c r="X7" s="22"/>
      <c r="Y7" s="22"/>
      <c r="Z7" s="22"/>
      <c r="AA7" s="22"/>
      <c r="AB7" s="22"/>
      <c r="AC7" s="23"/>
    </row>
    <row r="8" spans="1:31" ht="168.75" customHeight="1" x14ac:dyDescent="0.25">
      <c r="A8" s="264"/>
      <c r="B8" s="190"/>
      <c r="C8" s="190"/>
      <c r="D8" s="190"/>
      <c r="E8" s="291"/>
      <c r="F8" s="313"/>
      <c r="G8" s="319"/>
      <c r="H8" s="319"/>
      <c r="I8" s="319"/>
      <c r="J8" s="319"/>
      <c r="K8" s="284"/>
      <c r="L8" s="190"/>
      <c r="M8" s="24">
        <v>2</v>
      </c>
      <c r="N8" s="3" t="s">
        <v>115</v>
      </c>
      <c r="O8" s="138">
        <v>0</v>
      </c>
      <c r="P8" s="3" t="s">
        <v>73</v>
      </c>
      <c r="Q8" s="186"/>
      <c r="R8" s="27"/>
      <c r="S8" s="27"/>
      <c r="T8" s="27"/>
      <c r="U8" s="27"/>
      <c r="V8" s="27"/>
      <c r="W8" s="27"/>
      <c r="X8" s="27"/>
      <c r="Y8" s="27"/>
      <c r="Z8" s="27"/>
      <c r="AA8" s="27"/>
      <c r="AB8" s="27"/>
      <c r="AC8" s="28"/>
    </row>
    <row r="9" spans="1:31" ht="54" customHeight="1" x14ac:dyDescent="0.25">
      <c r="A9" s="264"/>
      <c r="B9" s="190"/>
      <c r="C9" s="191"/>
      <c r="D9" s="191"/>
      <c r="E9" s="292"/>
      <c r="F9" s="314"/>
      <c r="G9" s="320"/>
      <c r="H9" s="320"/>
      <c r="I9" s="320"/>
      <c r="J9" s="320"/>
      <c r="K9" s="286"/>
      <c r="L9" s="190"/>
      <c r="M9" s="24">
        <v>3</v>
      </c>
      <c r="N9" s="3" t="s">
        <v>116</v>
      </c>
      <c r="O9" s="138">
        <v>0</v>
      </c>
      <c r="P9" s="3" t="s">
        <v>117</v>
      </c>
      <c r="Q9" s="187"/>
      <c r="R9" s="27"/>
      <c r="S9" s="1"/>
      <c r="T9" s="1"/>
      <c r="U9" s="1"/>
      <c r="V9" s="1"/>
      <c r="W9" s="1"/>
      <c r="X9" s="27"/>
      <c r="Y9" s="1"/>
      <c r="Z9" s="1"/>
      <c r="AA9" s="27"/>
      <c r="AB9" s="1"/>
      <c r="AC9" s="29"/>
    </row>
    <row r="10" spans="1:31" ht="94.5" customHeight="1" x14ac:dyDescent="0.25">
      <c r="A10" s="264"/>
      <c r="B10" s="190"/>
      <c r="C10" s="192" t="s">
        <v>683</v>
      </c>
      <c r="D10" s="192" t="s">
        <v>118</v>
      </c>
      <c r="E10" s="318">
        <v>1</v>
      </c>
      <c r="F10" s="312">
        <v>1</v>
      </c>
      <c r="G10" s="318">
        <v>1</v>
      </c>
      <c r="H10" s="318">
        <v>1</v>
      </c>
      <c r="I10" s="318">
        <v>1</v>
      </c>
      <c r="J10" s="318">
        <v>1</v>
      </c>
      <c r="K10" s="283" t="s">
        <v>119</v>
      </c>
      <c r="L10" s="190"/>
      <c r="M10" s="24">
        <v>1</v>
      </c>
      <c r="N10" s="3" t="s">
        <v>120</v>
      </c>
      <c r="O10" s="138">
        <v>2216250</v>
      </c>
      <c r="P10" s="300" t="s">
        <v>684</v>
      </c>
      <c r="Q10" s="188" t="s">
        <v>114</v>
      </c>
      <c r="R10" s="27"/>
      <c r="S10" s="27"/>
      <c r="T10" s="27"/>
      <c r="U10" s="27"/>
      <c r="V10" s="27"/>
      <c r="W10" s="27"/>
      <c r="X10" s="27"/>
      <c r="Y10" s="27"/>
      <c r="Z10" s="27"/>
      <c r="AA10" s="27"/>
      <c r="AB10" s="27"/>
      <c r="AC10" s="28"/>
    </row>
    <row r="11" spans="1:31" ht="121.5" customHeight="1" x14ac:dyDescent="0.25">
      <c r="A11" s="264"/>
      <c r="B11" s="190"/>
      <c r="C11" s="190"/>
      <c r="D11" s="190"/>
      <c r="E11" s="319"/>
      <c r="F11" s="313"/>
      <c r="G11" s="319"/>
      <c r="H11" s="319"/>
      <c r="I11" s="319"/>
      <c r="J11" s="319"/>
      <c r="K11" s="284"/>
      <c r="L11" s="190"/>
      <c r="M11" s="24">
        <v>2</v>
      </c>
      <c r="N11" s="3" t="s">
        <v>121</v>
      </c>
      <c r="O11" s="138">
        <v>0</v>
      </c>
      <c r="P11" s="297"/>
      <c r="Q11" s="186"/>
      <c r="R11" s="27"/>
      <c r="S11" s="27"/>
      <c r="T11" s="27"/>
      <c r="U11" s="27"/>
      <c r="V11" s="27"/>
      <c r="W11" s="27"/>
      <c r="X11" s="27"/>
      <c r="Y11" s="27"/>
      <c r="Z11" s="27"/>
      <c r="AA11" s="27"/>
      <c r="AB11" s="27"/>
      <c r="AC11" s="28"/>
    </row>
    <row r="12" spans="1:31" ht="108" customHeight="1" x14ac:dyDescent="0.25">
      <c r="A12" s="264"/>
      <c r="B12" s="190"/>
      <c r="C12" s="190"/>
      <c r="D12" s="190"/>
      <c r="E12" s="319"/>
      <c r="F12" s="313"/>
      <c r="G12" s="319"/>
      <c r="H12" s="319"/>
      <c r="I12" s="319"/>
      <c r="J12" s="319"/>
      <c r="K12" s="284"/>
      <c r="L12" s="190"/>
      <c r="M12" s="24">
        <v>3</v>
      </c>
      <c r="N12" s="3" t="s">
        <v>122</v>
      </c>
      <c r="O12" s="138">
        <v>0</v>
      </c>
      <c r="P12" s="297"/>
      <c r="Q12" s="187"/>
      <c r="R12" s="27"/>
      <c r="S12" s="27"/>
      <c r="T12" s="27"/>
      <c r="U12" s="27"/>
      <c r="V12" s="27"/>
      <c r="W12" s="27"/>
      <c r="X12" s="27"/>
      <c r="Y12" s="27"/>
      <c r="Z12" s="27"/>
      <c r="AA12" s="27"/>
      <c r="AB12" s="27"/>
      <c r="AC12" s="28"/>
    </row>
    <row r="13" spans="1:31" ht="54" customHeight="1" x14ac:dyDescent="0.25">
      <c r="A13" s="264"/>
      <c r="B13" s="190"/>
      <c r="C13" s="191"/>
      <c r="D13" s="191"/>
      <c r="E13" s="320"/>
      <c r="F13" s="314"/>
      <c r="G13" s="320"/>
      <c r="H13" s="320"/>
      <c r="I13" s="320"/>
      <c r="J13" s="320"/>
      <c r="K13" s="286"/>
      <c r="L13" s="190"/>
      <c r="M13" s="24">
        <v>4</v>
      </c>
      <c r="N13" s="3" t="s">
        <v>123</v>
      </c>
      <c r="O13" s="138">
        <v>0</v>
      </c>
      <c r="P13" s="298"/>
      <c r="Q13" s="4" t="s">
        <v>124</v>
      </c>
      <c r="R13" s="27"/>
      <c r="S13" s="30"/>
      <c r="T13" s="30"/>
      <c r="U13" s="30"/>
      <c r="V13" s="30"/>
      <c r="W13" s="30"/>
      <c r="X13" s="27"/>
      <c r="Y13" s="30"/>
      <c r="Z13" s="30"/>
      <c r="AA13" s="27"/>
      <c r="AB13" s="31"/>
      <c r="AC13" s="32"/>
    </row>
    <row r="14" spans="1:31" ht="126.75" customHeight="1" x14ac:dyDescent="0.25">
      <c r="A14" s="264"/>
      <c r="B14" s="190"/>
      <c r="C14" s="254" t="s">
        <v>125</v>
      </c>
      <c r="D14" s="24" t="s">
        <v>126</v>
      </c>
      <c r="E14" s="25">
        <v>1</v>
      </c>
      <c r="F14" s="25">
        <v>1</v>
      </c>
      <c r="G14" s="25">
        <v>1</v>
      </c>
      <c r="H14" s="25">
        <v>1</v>
      </c>
      <c r="I14" s="25">
        <v>1</v>
      </c>
      <c r="J14" s="25">
        <v>1</v>
      </c>
      <c r="K14" s="176" t="s">
        <v>685</v>
      </c>
      <c r="L14" s="190"/>
      <c r="M14" s="24">
        <v>1</v>
      </c>
      <c r="N14" s="3" t="s">
        <v>127</v>
      </c>
      <c r="O14" s="138">
        <v>2216250</v>
      </c>
      <c r="P14" s="300" t="s">
        <v>686</v>
      </c>
      <c r="Q14" s="188" t="s">
        <v>687</v>
      </c>
      <c r="R14" s="27"/>
      <c r="S14" s="27"/>
      <c r="T14" s="27"/>
      <c r="U14" s="27"/>
      <c r="V14" s="27"/>
      <c r="W14" s="27"/>
      <c r="X14" s="27"/>
      <c r="Y14" s="27"/>
      <c r="Z14" s="27"/>
      <c r="AA14" s="27"/>
      <c r="AB14" s="27"/>
      <c r="AC14" s="28"/>
    </row>
    <row r="15" spans="1:31" ht="72.75" customHeight="1" x14ac:dyDescent="0.25">
      <c r="A15" s="264"/>
      <c r="B15" s="190"/>
      <c r="C15" s="255"/>
      <c r="D15" s="188" t="s">
        <v>128</v>
      </c>
      <c r="E15" s="318">
        <v>1</v>
      </c>
      <c r="F15" s="318">
        <v>1</v>
      </c>
      <c r="G15" s="318">
        <v>1</v>
      </c>
      <c r="H15" s="318">
        <v>1</v>
      </c>
      <c r="I15" s="318">
        <v>1</v>
      </c>
      <c r="J15" s="318">
        <v>1</v>
      </c>
      <c r="K15" s="386" t="s">
        <v>129</v>
      </c>
      <c r="L15" s="190"/>
      <c r="M15" s="24">
        <v>2</v>
      </c>
      <c r="N15" s="3" t="s">
        <v>130</v>
      </c>
      <c r="O15" s="138">
        <v>0</v>
      </c>
      <c r="P15" s="297"/>
      <c r="Q15" s="186"/>
      <c r="R15" s="27"/>
      <c r="S15" s="27"/>
      <c r="T15" s="27"/>
      <c r="U15" s="27"/>
      <c r="V15" s="27"/>
      <c r="W15" s="27"/>
      <c r="X15" s="27"/>
      <c r="Y15" s="27"/>
      <c r="Z15" s="27"/>
      <c r="AA15" s="27"/>
      <c r="AB15" s="27"/>
      <c r="AC15" s="28"/>
    </row>
    <row r="16" spans="1:31" ht="56.25" customHeight="1" x14ac:dyDescent="0.25">
      <c r="A16" s="264"/>
      <c r="B16" s="190"/>
      <c r="C16" s="255"/>
      <c r="D16" s="186"/>
      <c r="E16" s="319"/>
      <c r="F16" s="319"/>
      <c r="G16" s="319"/>
      <c r="H16" s="319"/>
      <c r="I16" s="319"/>
      <c r="J16" s="319"/>
      <c r="K16" s="391"/>
      <c r="L16" s="190"/>
      <c r="M16" s="24">
        <v>3</v>
      </c>
      <c r="N16" s="3" t="s">
        <v>131</v>
      </c>
      <c r="O16" s="138">
        <v>0</v>
      </c>
      <c r="P16" s="297"/>
      <c r="Q16" s="186"/>
      <c r="R16" s="27"/>
      <c r="S16" s="27"/>
      <c r="T16" s="27"/>
      <c r="U16" s="27"/>
      <c r="V16" s="27"/>
      <c r="W16" s="27"/>
      <c r="X16" s="27"/>
      <c r="Y16" s="27"/>
      <c r="Z16" s="27"/>
      <c r="AA16" s="27"/>
      <c r="AB16" s="27"/>
      <c r="AC16" s="28"/>
    </row>
    <row r="17" spans="1:29" ht="103.5" customHeight="1" x14ac:dyDescent="0.25">
      <c r="A17" s="264"/>
      <c r="B17" s="190"/>
      <c r="C17" s="255"/>
      <c r="D17" s="186"/>
      <c r="E17" s="319"/>
      <c r="F17" s="319"/>
      <c r="G17" s="319"/>
      <c r="H17" s="319"/>
      <c r="I17" s="319"/>
      <c r="J17" s="319"/>
      <c r="K17" s="391"/>
      <c r="L17" s="190"/>
      <c r="M17" s="4">
        <v>4</v>
      </c>
      <c r="N17" s="3" t="s">
        <v>688</v>
      </c>
      <c r="O17" s="138">
        <v>0</v>
      </c>
      <c r="P17" s="297"/>
      <c r="Q17" s="186"/>
      <c r="R17" s="27"/>
      <c r="S17" s="27"/>
      <c r="T17" s="27"/>
      <c r="U17" s="27"/>
      <c r="V17" s="27"/>
      <c r="W17" s="27"/>
      <c r="X17" s="27"/>
      <c r="Y17" s="27"/>
      <c r="Z17" s="27"/>
      <c r="AA17" s="27"/>
      <c r="AB17" s="27"/>
      <c r="AC17" s="28"/>
    </row>
    <row r="18" spans="1:29" ht="78.75" customHeight="1" x14ac:dyDescent="0.25">
      <c r="A18" s="264"/>
      <c r="B18" s="190"/>
      <c r="C18" s="256"/>
      <c r="D18" s="187"/>
      <c r="E18" s="320"/>
      <c r="F18" s="320"/>
      <c r="G18" s="320"/>
      <c r="H18" s="320"/>
      <c r="I18" s="320"/>
      <c r="J18" s="320"/>
      <c r="K18" s="387"/>
      <c r="L18" s="191"/>
      <c r="M18" s="24">
        <v>5</v>
      </c>
      <c r="N18" s="3" t="s">
        <v>132</v>
      </c>
      <c r="O18" s="138">
        <v>0</v>
      </c>
      <c r="P18" s="298"/>
      <c r="Q18" s="187"/>
      <c r="R18" s="27"/>
      <c r="S18" s="42"/>
      <c r="T18" s="42"/>
      <c r="U18" s="42"/>
      <c r="V18" s="42"/>
      <c r="W18" s="42"/>
      <c r="X18" s="27"/>
      <c r="Y18" s="42"/>
      <c r="Z18" s="42"/>
      <c r="AA18" s="27"/>
      <c r="AB18" s="42"/>
      <c r="AC18" s="119"/>
    </row>
    <row r="19" spans="1:29" ht="61.5" customHeight="1" x14ac:dyDescent="0.25">
      <c r="A19" s="264"/>
      <c r="B19" s="190"/>
      <c r="C19" s="192" t="s">
        <v>133</v>
      </c>
      <c r="D19" s="192" t="s">
        <v>134</v>
      </c>
      <c r="E19" s="192">
        <v>1</v>
      </c>
      <c r="F19" s="192">
        <v>1</v>
      </c>
      <c r="G19" s="254"/>
      <c r="H19" s="254"/>
      <c r="I19" s="254">
        <v>1</v>
      </c>
      <c r="J19" s="254"/>
      <c r="K19" s="283" t="s">
        <v>135</v>
      </c>
      <c r="L19" s="192" t="s">
        <v>289</v>
      </c>
      <c r="M19" s="1">
        <v>1</v>
      </c>
      <c r="N19" s="35" t="s">
        <v>689</v>
      </c>
      <c r="O19" s="139">
        <v>945777.77777777775</v>
      </c>
      <c r="P19" s="388" t="s">
        <v>136</v>
      </c>
      <c r="Q19" s="18" t="s">
        <v>137</v>
      </c>
      <c r="R19" s="1"/>
      <c r="S19" s="1"/>
      <c r="T19" s="1"/>
      <c r="U19" s="1"/>
      <c r="V19" s="27"/>
      <c r="W19" s="1"/>
      <c r="X19" s="1"/>
      <c r="Y19" s="1"/>
      <c r="Z19" s="1"/>
      <c r="AA19" s="1"/>
      <c r="AB19" s="82"/>
      <c r="AC19" s="83"/>
    </row>
    <row r="20" spans="1:29" ht="81" customHeight="1" x14ac:dyDescent="0.25">
      <c r="A20" s="264"/>
      <c r="B20" s="190"/>
      <c r="C20" s="190"/>
      <c r="D20" s="190"/>
      <c r="E20" s="190"/>
      <c r="F20" s="190"/>
      <c r="G20" s="255"/>
      <c r="H20" s="255"/>
      <c r="I20" s="255"/>
      <c r="J20" s="255"/>
      <c r="K20" s="284"/>
      <c r="L20" s="190"/>
      <c r="M20" s="1">
        <v>2</v>
      </c>
      <c r="N20" s="35" t="s">
        <v>690</v>
      </c>
      <c r="O20" s="139">
        <v>0</v>
      </c>
      <c r="P20" s="389"/>
      <c r="Q20" s="18" t="s">
        <v>138</v>
      </c>
      <c r="R20" s="1"/>
      <c r="S20" s="1"/>
      <c r="T20" s="1"/>
      <c r="U20" s="1"/>
      <c r="V20" s="1"/>
      <c r="W20" s="27"/>
      <c r="X20" s="1"/>
      <c r="Y20" s="1"/>
      <c r="Z20" s="1"/>
      <c r="AA20" s="1"/>
      <c r="AB20" s="82"/>
      <c r="AC20" s="83"/>
    </row>
    <row r="21" spans="1:29" ht="81" customHeight="1" x14ac:dyDescent="0.25">
      <c r="A21" s="264"/>
      <c r="B21" s="190"/>
      <c r="C21" s="190"/>
      <c r="D21" s="190"/>
      <c r="E21" s="190"/>
      <c r="F21" s="190"/>
      <c r="G21" s="255"/>
      <c r="H21" s="255"/>
      <c r="I21" s="255"/>
      <c r="J21" s="255"/>
      <c r="K21" s="284"/>
      <c r="L21" s="190"/>
      <c r="M21" s="1">
        <v>3</v>
      </c>
      <c r="N21" s="35" t="s">
        <v>139</v>
      </c>
      <c r="O21" s="139">
        <v>0</v>
      </c>
      <c r="P21" s="389"/>
      <c r="Q21" s="18" t="s">
        <v>140</v>
      </c>
      <c r="R21" s="1"/>
      <c r="S21" s="1"/>
      <c r="T21" s="1"/>
      <c r="U21" s="1"/>
      <c r="V21" s="1"/>
      <c r="W21" s="1"/>
      <c r="X21" s="27"/>
      <c r="Y21" s="1"/>
      <c r="Z21" s="1"/>
      <c r="AA21" s="1"/>
      <c r="AB21" s="82"/>
      <c r="AC21" s="83"/>
    </row>
    <row r="22" spans="1:29" ht="37.5" customHeight="1" x14ac:dyDescent="0.25">
      <c r="A22" s="264"/>
      <c r="B22" s="190"/>
      <c r="C22" s="191"/>
      <c r="D22" s="191"/>
      <c r="E22" s="191"/>
      <c r="F22" s="191"/>
      <c r="G22" s="256"/>
      <c r="H22" s="256"/>
      <c r="I22" s="256"/>
      <c r="J22" s="256"/>
      <c r="K22" s="286"/>
      <c r="L22" s="190"/>
      <c r="M22" s="1">
        <v>4</v>
      </c>
      <c r="N22" s="35" t="s">
        <v>141</v>
      </c>
      <c r="O22" s="139">
        <v>0</v>
      </c>
      <c r="P22" s="390"/>
      <c r="Q22" s="18" t="s">
        <v>142</v>
      </c>
      <c r="R22" s="4"/>
      <c r="S22" s="4"/>
      <c r="T22" s="4"/>
      <c r="U22" s="4"/>
      <c r="V22" s="4"/>
      <c r="W22" s="4"/>
      <c r="X22" s="27"/>
      <c r="Y22" s="4"/>
      <c r="Z22" s="4"/>
      <c r="AA22" s="4"/>
      <c r="AB22" s="82"/>
      <c r="AC22" s="83"/>
    </row>
    <row r="23" spans="1:29" ht="54" customHeight="1" x14ac:dyDescent="0.25">
      <c r="A23" s="264"/>
      <c r="B23" s="190"/>
      <c r="C23" s="254" t="s">
        <v>143</v>
      </c>
      <c r="D23" s="192" t="s">
        <v>144</v>
      </c>
      <c r="E23" s="192">
        <v>4</v>
      </c>
      <c r="F23" s="192">
        <v>4</v>
      </c>
      <c r="G23" s="192">
        <v>1</v>
      </c>
      <c r="H23" s="192">
        <v>1</v>
      </c>
      <c r="I23" s="192">
        <v>1</v>
      </c>
      <c r="J23" s="192">
        <v>1</v>
      </c>
      <c r="K23" s="386" t="s">
        <v>145</v>
      </c>
      <c r="L23" s="190"/>
      <c r="M23" s="1">
        <v>1</v>
      </c>
      <c r="N23" s="3" t="s">
        <v>146</v>
      </c>
      <c r="O23" s="138">
        <v>858750</v>
      </c>
      <c r="P23" s="388" t="s">
        <v>136</v>
      </c>
      <c r="Q23" s="188" t="s">
        <v>114</v>
      </c>
      <c r="R23" s="4"/>
      <c r="S23" s="4"/>
      <c r="T23" s="4"/>
      <c r="U23" s="4"/>
      <c r="V23" s="1"/>
      <c r="W23" s="1"/>
      <c r="X23" s="27"/>
      <c r="Y23" s="4"/>
      <c r="Z23" s="4"/>
      <c r="AA23" s="27"/>
      <c r="AB23" s="82"/>
      <c r="AC23" s="83"/>
    </row>
    <row r="24" spans="1:29" ht="108" customHeight="1" x14ac:dyDescent="0.25">
      <c r="A24" s="264"/>
      <c r="B24" s="190"/>
      <c r="C24" s="255"/>
      <c r="D24" s="191"/>
      <c r="E24" s="191"/>
      <c r="F24" s="191"/>
      <c r="G24" s="191"/>
      <c r="H24" s="191"/>
      <c r="I24" s="191"/>
      <c r="J24" s="191"/>
      <c r="K24" s="387"/>
      <c r="L24" s="190"/>
      <c r="M24" s="1">
        <v>2</v>
      </c>
      <c r="N24" s="35" t="s">
        <v>147</v>
      </c>
      <c r="O24" s="139">
        <v>0</v>
      </c>
      <c r="P24" s="389"/>
      <c r="Q24" s="186"/>
      <c r="R24" s="4"/>
      <c r="S24" s="4"/>
      <c r="T24" s="4"/>
      <c r="U24" s="4"/>
      <c r="V24" s="1"/>
      <c r="W24" s="1"/>
      <c r="X24" s="27"/>
      <c r="Y24" s="4"/>
      <c r="Z24" s="4"/>
      <c r="AA24" s="27"/>
      <c r="AB24" s="82"/>
      <c r="AC24" s="83"/>
    </row>
    <row r="25" spans="1:29" ht="60.75" customHeight="1" x14ac:dyDescent="0.25">
      <c r="A25" s="264"/>
      <c r="B25" s="190"/>
      <c r="C25" s="255"/>
      <c r="D25" s="254" t="s">
        <v>148</v>
      </c>
      <c r="E25" s="192">
        <v>6</v>
      </c>
      <c r="F25" s="192">
        <v>6</v>
      </c>
      <c r="G25" s="192">
        <v>1</v>
      </c>
      <c r="H25" s="192">
        <v>2</v>
      </c>
      <c r="I25" s="192">
        <v>1</v>
      </c>
      <c r="J25" s="192">
        <v>2</v>
      </c>
      <c r="K25" s="386" t="s">
        <v>149</v>
      </c>
      <c r="L25" s="190"/>
      <c r="M25" s="1">
        <v>3</v>
      </c>
      <c r="N25" s="35" t="s">
        <v>572</v>
      </c>
      <c r="O25" s="139">
        <v>0</v>
      </c>
      <c r="P25" s="389"/>
      <c r="Q25" s="186"/>
      <c r="R25" s="4"/>
      <c r="S25" s="4"/>
      <c r="T25" s="4"/>
      <c r="U25" s="4"/>
      <c r="V25" s="1"/>
      <c r="W25" s="1"/>
      <c r="X25" s="27"/>
      <c r="Y25" s="4"/>
      <c r="Z25" s="4"/>
      <c r="AA25" s="27"/>
      <c r="AB25" s="82"/>
      <c r="AC25" s="83"/>
    </row>
    <row r="26" spans="1:29" ht="81" customHeight="1" x14ac:dyDescent="0.25">
      <c r="A26" s="264"/>
      <c r="B26" s="190"/>
      <c r="C26" s="256"/>
      <c r="D26" s="256"/>
      <c r="E26" s="191"/>
      <c r="F26" s="191"/>
      <c r="G26" s="191"/>
      <c r="H26" s="191"/>
      <c r="I26" s="191"/>
      <c r="J26" s="191"/>
      <c r="K26" s="387"/>
      <c r="L26" s="190"/>
      <c r="M26" s="1">
        <v>4</v>
      </c>
      <c r="N26" s="35" t="s">
        <v>150</v>
      </c>
      <c r="O26" s="139">
        <v>0</v>
      </c>
      <c r="P26" s="390"/>
      <c r="Q26" s="186"/>
      <c r="R26" s="4"/>
      <c r="S26" s="4"/>
      <c r="T26" s="4"/>
      <c r="U26" s="4"/>
      <c r="V26" s="27"/>
      <c r="W26" s="4"/>
      <c r="X26" s="4"/>
      <c r="Y26" s="27"/>
      <c r="Z26" s="4"/>
      <c r="AA26" s="4"/>
      <c r="AB26" s="82"/>
      <c r="AC26" s="83"/>
    </row>
    <row r="27" spans="1:29" ht="50.25" customHeight="1" x14ac:dyDescent="0.25">
      <c r="A27" s="264"/>
      <c r="B27" s="190"/>
      <c r="C27" s="188" t="s">
        <v>151</v>
      </c>
      <c r="D27" s="188" t="s">
        <v>152</v>
      </c>
      <c r="E27" s="188">
        <v>1</v>
      </c>
      <c r="F27" s="188">
        <v>1</v>
      </c>
      <c r="G27" s="188"/>
      <c r="H27" s="188"/>
      <c r="I27" s="188"/>
      <c r="J27" s="188">
        <v>1</v>
      </c>
      <c r="K27" s="300" t="s">
        <v>153</v>
      </c>
      <c r="L27" s="190"/>
      <c r="M27" s="4">
        <v>1</v>
      </c>
      <c r="N27" s="3" t="s">
        <v>154</v>
      </c>
      <c r="O27" s="138">
        <v>858750</v>
      </c>
      <c r="P27" s="388" t="s">
        <v>136</v>
      </c>
      <c r="Q27" s="186"/>
      <c r="R27" s="4"/>
      <c r="S27" s="4"/>
      <c r="T27" s="4"/>
      <c r="U27" s="4"/>
      <c r="V27" s="1"/>
      <c r="W27" s="27"/>
      <c r="X27" s="4"/>
      <c r="Y27" s="4"/>
      <c r="Z27" s="4"/>
      <c r="AA27" s="4"/>
      <c r="AB27" s="82"/>
      <c r="AC27" s="83"/>
    </row>
    <row r="28" spans="1:29" ht="81" customHeight="1" x14ac:dyDescent="0.25">
      <c r="A28" s="264"/>
      <c r="B28" s="190"/>
      <c r="C28" s="186"/>
      <c r="D28" s="186"/>
      <c r="E28" s="186"/>
      <c r="F28" s="186"/>
      <c r="G28" s="186"/>
      <c r="H28" s="186"/>
      <c r="I28" s="186"/>
      <c r="J28" s="186"/>
      <c r="K28" s="297"/>
      <c r="L28" s="190"/>
      <c r="M28" s="4">
        <v>2</v>
      </c>
      <c r="N28" s="3" t="s">
        <v>155</v>
      </c>
      <c r="O28" s="138">
        <v>0</v>
      </c>
      <c r="P28" s="390"/>
      <c r="Q28" s="187"/>
      <c r="R28" s="4"/>
      <c r="S28" s="4"/>
      <c r="T28" s="4"/>
      <c r="U28" s="4"/>
      <c r="V28" s="1"/>
      <c r="W28" s="1"/>
      <c r="X28" s="27"/>
      <c r="Y28" s="4"/>
      <c r="Z28" s="4"/>
      <c r="AA28" s="4"/>
      <c r="AB28" s="82"/>
      <c r="AC28" s="83"/>
    </row>
    <row r="29" spans="1:29" ht="55.5" customHeight="1" x14ac:dyDescent="0.25">
      <c r="A29" s="264"/>
      <c r="B29" s="190"/>
      <c r="C29" s="187"/>
      <c r="D29" s="187"/>
      <c r="E29" s="187"/>
      <c r="F29" s="187"/>
      <c r="G29" s="187"/>
      <c r="H29" s="187"/>
      <c r="I29" s="187"/>
      <c r="J29" s="187"/>
      <c r="K29" s="298"/>
      <c r="L29" s="190"/>
      <c r="M29" s="4">
        <v>3</v>
      </c>
      <c r="N29" s="3" t="s">
        <v>156</v>
      </c>
      <c r="O29" s="138">
        <v>0</v>
      </c>
      <c r="P29" s="3" t="s">
        <v>691</v>
      </c>
      <c r="Q29" s="4" t="s">
        <v>140</v>
      </c>
      <c r="R29" s="4"/>
      <c r="S29" s="4"/>
      <c r="T29" s="4"/>
      <c r="U29" s="4"/>
      <c r="V29" s="4"/>
      <c r="W29" s="4"/>
      <c r="X29" s="27"/>
      <c r="Y29" s="4"/>
      <c r="Z29" s="4"/>
      <c r="AA29" s="4"/>
      <c r="AB29" s="82"/>
      <c r="AC29" s="83"/>
    </row>
    <row r="30" spans="1:29" ht="67.5" customHeight="1" x14ac:dyDescent="0.25">
      <c r="A30" s="264"/>
      <c r="B30" s="190"/>
      <c r="C30" s="188" t="s">
        <v>157</v>
      </c>
      <c r="D30" s="188" t="s">
        <v>158</v>
      </c>
      <c r="E30" s="269">
        <v>1</v>
      </c>
      <c r="F30" s="269">
        <v>1</v>
      </c>
      <c r="G30" s="269">
        <v>1</v>
      </c>
      <c r="H30" s="269">
        <v>1</v>
      </c>
      <c r="I30" s="269">
        <v>1</v>
      </c>
      <c r="J30" s="269">
        <v>1</v>
      </c>
      <c r="K30" s="383" t="s">
        <v>159</v>
      </c>
      <c r="L30" s="190"/>
      <c r="M30" s="2">
        <v>1</v>
      </c>
      <c r="N30" s="35" t="s">
        <v>160</v>
      </c>
      <c r="O30" s="139">
        <v>945777.77777777775</v>
      </c>
      <c r="P30" s="35"/>
      <c r="Q30" s="266" t="s">
        <v>124</v>
      </c>
      <c r="R30" s="27"/>
      <c r="S30" s="2"/>
      <c r="T30" s="2"/>
      <c r="U30" s="2"/>
      <c r="V30" s="2"/>
      <c r="W30" s="2"/>
      <c r="X30" s="2"/>
      <c r="Y30" s="2"/>
      <c r="Z30" s="2"/>
      <c r="AA30" s="2"/>
      <c r="AB30" s="82"/>
      <c r="AC30" s="83"/>
    </row>
    <row r="31" spans="1:29" ht="81" customHeight="1" x14ac:dyDescent="0.25">
      <c r="A31" s="264"/>
      <c r="B31" s="190"/>
      <c r="C31" s="186"/>
      <c r="D31" s="186"/>
      <c r="E31" s="270"/>
      <c r="F31" s="270"/>
      <c r="G31" s="270"/>
      <c r="H31" s="270"/>
      <c r="I31" s="270"/>
      <c r="J31" s="270"/>
      <c r="K31" s="384"/>
      <c r="L31" s="190"/>
      <c r="M31" s="2">
        <v>2</v>
      </c>
      <c r="N31" s="35" t="s">
        <v>161</v>
      </c>
      <c r="O31" s="139">
        <v>0</v>
      </c>
      <c r="P31" s="35"/>
      <c r="Q31" s="267"/>
      <c r="R31" s="2"/>
      <c r="S31" s="2"/>
      <c r="T31" s="2"/>
      <c r="U31" s="2"/>
      <c r="V31" s="27"/>
      <c r="W31" s="37"/>
      <c r="X31" s="2"/>
      <c r="Y31" s="2"/>
      <c r="Z31" s="2"/>
      <c r="AA31" s="2"/>
      <c r="AB31" s="82"/>
      <c r="AC31" s="83"/>
    </row>
    <row r="32" spans="1:29" ht="69.75" customHeight="1" x14ac:dyDescent="0.25">
      <c r="A32" s="264"/>
      <c r="B32" s="190"/>
      <c r="C32" s="186"/>
      <c r="D32" s="186"/>
      <c r="E32" s="270"/>
      <c r="F32" s="270"/>
      <c r="G32" s="270"/>
      <c r="H32" s="270"/>
      <c r="I32" s="270"/>
      <c r="J32" s="270"/>
      <c r="K32" s="384"/>
      <c r="L32" s="190"/>
      <c r="M32" s="2">
        <v>3</v>
      </c>
      <c r="N32" s="35" t="s">
        <v>162</v>
      </c>
      <c r="O32" s="139">
        <v>0</v>
      </c>
      <c r="P32" s="35" t="s">
        <v>136</v>
      </c>
      <c r="Q32" s="268"/>
      <c r="R32" s="2"/>
      <c r="S32" s="2"/>
      <c r="T32" s="2"/>
      <c r="U32" s="2"/>
      <c r="V32" s="27"/>
      <c r="W32" s="2"/>
      <c r="X32" s="2"/>
      <c r="Y32" s="2"/>
      <c r="Z32" s="2"/>
      <c r="AA32" s="2"/>
      <c r="AB32" s="82"/>
      <c r="AC32" s="83"/>
    </row>
    <row r="33" spans="1:29" ht="70.5" customHeight="1" x14ac:dyDescent="0.25">
      <c r="A33" s="264"/>
      <c r="B33" s="190"/>
      <c r="C33" s="187"/>
      <c r="D33" s="187"/>
      <c r="E33" s="271"/>
      <c r="F33" s="271"/>
      <c r="G33" s="271"/>
      <c r="H33" s="271"/>
      <c r="I33" s="271"/>
      <c r="J33" s="271"/>
      <c r="K33" s="385"/>
      <c r="L33" s="190"/>
      <c r="M33" s="2">
        <v>4</v>
      </c>
      <c r="N33" s="35" t="s">
        <v>163</v>
      </c>
      <c r="O33" s="139">
        <v>0</v>
      </c>
      <c r="P33" s="35"/>
      <c r="Q33" s="4" t="s">
        <v>164</v>
      </c>
      <c r="R33" s="2"/>
      <c r="S33" s="2"/>
      <c r="T33" s="2"/>
      <c r="U33" s="2"/>
      <c r="V33" s="2"/>
      <c r="W33" s="27"/>
      <c r="X33" s="2"/>
      <c r="Y33" s="2"/>
      <c r="Z33" s="2"/>
      <c r="AA33" s="2"/>
      <c r="AB33" s="82"/>
      <c r="AC33" s="83"/>
    </row>
    <row r="34" spans="1:29" ht="60" customHeight="1" x14ac:dyDescent="0.25">
      <c r="A34" s="264"/>
      <c r="B34" s="190"/>
      <c r="C34" s="188" t="s">
        <v>165</v>
      </c>
      <c r="D34" s="188" t="s">
        <v>166</v>
      </c>
      <c r="E34" s="266">
        <v>0</v>
      </c>
      <c r="F34" s="266">
        <v>1</v>
      </c>
      <c r="G34" s="269"/>
      <c r="H34" s="269"/>
      <c r="I34" s="266"/>
      <c r="J34" s="266">
        <v>1</v>
      </c>
      <c r="K34" s="383" t="s">
        <v>607</v>
      </c>
      <c r="L34" s="190"/>
      <c r="M34" s="2">
        <v>1</v>
      </c>
      <c r="N34" s="35" t="s">
        <v>569</v>
      </c>
      <c r="O34" s="139"/>
      <c r="P34" s="35" t="s">
        <v>219</v>
      </c>
      <c r="Q34" s="188" t="s">
        <v>568</v>
      </c>
      <c r="R34" s="2"/>
      <c r="S34" s="2"/>
      <c r="T34" s="2"/>
      <c r="U34" s="2"/>
      <c r="V34" s="2"/>
      <c r="W34" s="27"/>
      <c r="X34" s="2"/>
      <c r="Y34" s="2"/>
      <c r="Z34" s="2"/>
      <c r="AA34" s="2"/>
      <c r="AB34" s="82"/>
      <c r="AC34" s="83"/>
    </row>
    <row r="35" spans="1:29" ht="64.5" customHeight="1" x14ac:dyDescent="0.25">
      <c r="A35" s="264"/>
      <c r="B35" s="190"/>
      <c r="C35" s="186"/>
      <c r="D35" s="186"/>
      <c r="E35" s="267"/>
      <c r="F35" s="267"/>
      <c r="G35" s="270"/>
      <c r="H35" s="270"/>
      <c r="I35" s="267"/>
      <c r="J35" s="267"/>
      <c r="K35" s="384"/>
      <c r="L35" s="190"/>
      <c r="M35" s="2">
        <v>2</v>
      </c>
      <c r="N35" s="35" t="s">
        <v>611</v>
      </c>
      <c r="O35" s="139"/>
      <c r="P35" s="35" t="s">
        <v>565</v>
      </c>
      <c r="Q35" s="186"/>
      <c r="R35" s="2"/>
      <c r="S35" s="2"/>
      <c r="T35" s="2"/>
      <c r="U35" s="2"/>
      <c r="V35" s="2"/>
      <c r="W35" s="27"/>
      <c r="X35" s="2"/>
      <c r="Y35" s="2"/>
      <c r="Z35" s="2"/>
      <c r="AA35" s="2"/>
      <c r="AB35" s="82"/>
      <c r="AC35" s="83"/>
    </row>
    <row r="36" spans="1:29" ht="46.5" customHeight="1" x14ac:dyDescent="0.25">
      <c r="A36" s="264"/>
      <c r="B36" s="190"/>
      <c r="C36" s="186"/>
      <c r="D36" s="186"/>
      <c r="E36" s="267"/>
      <c r="F36" s="267"/>
      <c r="G36" s="270"/>
      <c r="H36" s="270"/>
      <c r="I36" s="267"/>
      <c r="J36" s="267"/>
      <c r="K36" s="384"/>
      <c r="L36" s="190"/>
      <c r="M36" s="2">
        <v>3</v>
      </c>
      <c r="N36" s="35" t="s">
        <v>563</v>
      </c>
      <c r="O36" s="139"/>
      <c r="P36" s="35" t="s">
        <v>219</v>
      </c>
      <c r="Q36" s="186"/>
      <c r="R36" s="2"/>
      <c r="S36" s="2"/>
      <c r="T36" s="2"/>
      <c r="U36" s="2"/>
      <c r="V36" s="2"/>
      <c r="W36" s="27"/>
      <c r="X36" s="2"/>
      <c r="Y36" s="2"/>
      <c r="Z36" s="2"/>
      <c r="AA36" s="2"/>
      <c r="AB36" s="82"/>
      <c r="AC36" s="83"/>
    </row>
    <row r="37" spans="1:29" ht="45" customHeight="1" x14ac:dyDescent="0.25">
      <c r="A37" s="264"/>
      <c r="B37" s="190"/>
      <c r="C37" s="186"/>
      <c r="D37" s="186"/>
      <c r="E37" s="267"/>
      <c r="F37" s="267"/>
      <c r="G37" s="270"/>
      <c r="H37" s="270"/>
      <c r="I37" s="267"/>
      <c r="J37" s="267"/>
      <c r="K37" s="384"/>
      <c r="L37" s="190"/>
      <c r="M37" s="2">
        <v>4</v>
      </c>
      <c r="N37" s="35" t="s">
        <v>612</v>
      </c>
      <c r="O37" s="139"/>
      <c r="P37" s="35" t="s">
        <v>567</v>
      </c>
      <c r="Q37" s="186"/>
      <c r="R37" s="2"/>
      <c r="S37" s="2"/>
      <c r="T37" s="2"/>
      <c r="U37" s="2"/>
      <c r="V37" s="2"/>
      <c r="W37" s="27"/>
      <c r="X37" s="2"/>
      <c r="Y37" s="2"/>
      <c r="Z37" s="2"/>
      <c r="AA37" s="2"/>
      <c r="AB37" s="82"/>
      <c r="AC37" s="83"/>
    </row>
    <row r="38" spans="1:29" ht="40.5" x14ac:dyDescent="0.25">
      <c r="A38" s="264"/>
      <c r="B38" s="190"/>
      <c r="C38" s="187"/>
      <c r="D38" s="187"/>
      <c r="E38" s="268"/>
      <c r="F38" s="268"/>
      <c r="G38" s="271"/>
      <c r="H38" s="271"/>
      <c r="I38" s="268"/>
      <c r="J38" s="268"/>
      <c r="K38" s="385"/>
      <c r="L38" s="190"/>
      <c r="M38" s="2">
        <v>5</v>
      </c>
      <c r="N38" s="35" t="s">
        <v>564</v>
      </c>
      <c r="O38" s="139"/>
      <c r="P38" s="35" t="s">
        <v>566</v>
      </c>
      <c r="Q38" s="187"/>
      <c r="R38" s="2"/>
      <c r="S38" s="2"/>
      <c r="T38" s="2"/>
      <c r="U38" s="2"/>
      <c r="V38" s="2"/>
      <c r="W38" s="27"/>
      <c r="X38" s="2"/>
      <c r="Y38" s="2"/>
      <c r="Z38" s="2"/>
      <c r="AA38" s="2"/>
      <c r="AB38" s="82"/>
      <c r="AC38" s="83"/>
    </row>
    <row r="39" spans="1:29" ht="67.5" customHeight="1" x14ac:dyDescent="0.25">
      <c r="A39" s="264"/>
      <c r="B39" s="190"/>
      <c r="C39" s="188" t="s">
        <v>167</v>
      </c>
      <c r="D39" s="188" t="s">
        <v>613</v>
      </c>
      <c r="E39" s="269">
        <v>0.93</v>
      </c>
      <c r="F39" s="269">
        <v>0.95</v>
      </c>
      <c r="G39" s="266"/>
      <c r="H39" s="269">
        <v>0.95</v>
      </c>
      <c r="I39" s="266"/>
      <c r="J39" s="269"/>
      <c r="K39" s="300" t="s">
        <v>168</v>
      </c>
      <c r="L39" s="190"/>
      <c r="M39" s="2">
        <v>1</v>
      </c>
      <c r="N39" s="3" t="s">
        <v>169</v>
      </c>
      <c r="O39" s="138">
        <f>6870000/8</f>
        <v>858750</v>
      </c>
      <c r="P39" s="300" t="s">
        <v>170</v>
      </c>
      <c r="Q39" s="188" t="s">
        <v>171</v>
      </c>
      <c r="R39" s="2"/>
      <c r="S39" s="2"/>
      <c r="T39" s="2"/>
      <c r="U39" s="2"/>
      <c r="V39" s="37"/>
      <c r="W39" s="27"/>
      <c r="X39" s="37"/>
      <c r="Y39" s="2"/>
      <c r="Z39" s="2"/>
      <c r="AA39" s="2"/>
      <c r="AB39" s="82"/>
      <c r="AC39" s="83"/>
    </row>
    <row r="40" spans="1:29" ht="43.5" customHeight="1" x14ac:dyDescent="0.25">
      <c r="A40" s="264"/>
      <c r="B40" s="190"/>
      <c r="C40" s="186"/>
      <c r="D40" s="186"/>
      <c r="E40" s="270"/>
      <c r="F40" s="270"/>
      <c r="G40" s="267"/>
      <c r="H40" s="270"/>
      <c r="I40" s="267"/>
      <c r="J40" s="270"/>
      <c r="K40" s="297"/>
      <c r="L40" s="190"/>
      <c r="M40" s="2">
        <v>2</v>
      </c>
      <c r="N40" s="3" t="s">
        <v>614</v>
      </c>
      <c r="O40" s="138">
        <v>0</v>
      </c>
      <c r="P40" s="298"/>
      <c r="Q40" s="186"/>
      <c r="R40" s="2"/>
      <c r="S40" s="2"/>
      <c r="T40" s="2"/>
      <c r="U40" s="2"/>
      <c r="V40" s="37"/>
      <c r="W40" s="37"/>
      <c r="X40" s="27"/>
      <c r="Y40" s="2"/>
      <c r="Z40" s="2"/>
      <c r="AA40" s="2"/>
      <c r="AB40" s="82"/>
      <c r="AC40" s="83"/>
    </row>
    <row r="41" spans="1:29" ht="89.25" customHeight="1" x14ac:dyDescent="0.25">
      <c r="A41" s="264"/>
      <c r="B41" s="190"/>
      <c r="C41" s="187"/>
      <c r="D41" s="187"/>
      <c r="E41" s="271"/>
      <c r="F41" s="271"/>
      <c r="G41" s="268"/>
      <c r="H41" s="271"/>
      <c r="I41" s="268"/>
      <c r="J41" s="271"/>
      <c r="K41" s="298"/>
      <c r="L41" s="190"/>
      <c r="M41" s="2">
        <v>3</v>
      </c>
      <c r="N41" s="3" t="s">
        <v>172</v>
      </c>
      <c r="O41" s="138">
        <v>0</v>
      </c>
      <c r="P41" s="3" t="s">
        <v>173</v>
      </c>
      <c r="Q41" s="187"/>
      <c r="R41" s="2"/>
      <c r="S41" s="2"/>
      <c r="T41" s="2"/>
      <c r="U41" s="2"/>
      <c r="V41" s="37"/>
      <c r="W41" s="2"/>
      <c r="X41" s="27"/>
      <c r="Y41" s="2"/>
      <c r="Z41" s="2"/>
      <c r="AA41" s="2"/>
      <c r="AB41" s="82"/>
      <c r="AC41" s="83"/>
    </row>
    <row r="42" spans="1:29" ht="45" customHeight="1" x14ac:dyDescent="0.25">
      <c r="A42" s="264"/>
      <c r="B42" s="190"/>
      <c r="C42" s="188" t="s">
        <v>174</v>
      </c>
      <c r="D42" s="188" t="s">
        <v>175</v>
      </c>
      <c r="E42" s="188">
        <v>2</v>
      </c>
      <c r="F42" s="188">
        <v>2</v>
      </c>
      <c r="G42" s="188"/>
      <c r="H42" s="188">
        <v>1</v>
      </c>
      <c r="I42" s="188"/>
      <c r="J42" s="188">
        <v>1</v>
      </c>
      <c r="K42" s="300" t="s">
        <v>176</v>
      </c>
      <c r="L42" s="190"/>
      <c r="M42" s="2">
        <v>1</v>
      </c>
      <c r="N42" s="3" t="s">
        <v>615</v>
      </c>
      <c r="O42" s="138">
        <v>858750</v>
      </c>
      <c r="P42" s="300" t="s">
        <v>136</v>
      </c>
      <c r="Q42" s="188" t="s">
        <v>177</v>
      </c>
      <c r="R42" s="2"/>
      <c r="S42" s="2"/>
      <c r="T42" s="2"/>
      <c r="U42" s="2"/>
      <c r="V42" s="2"/>
      <c r="W42" s="2"/>
      <c r="X42" s="27"/>
      <c r="Y42" s="2"/>
      <c r="Z42" s="2"/>
      <c r="AA42" s="2"/>
      <c r="AB42" s="82"/>
      <c r="AC42" s="83"/>
    </row>
    <row r="43" spans="1:29" ht="57" customHeight="1" x14ac:dyDescent="0.25">
      <c r="A43" s="264"/>
      <c r="B43" s="190"/>
      <c r="C43" s="186"/>
      <c r="D43" s="186"/>
      <c r="E43" s="186"/>
      <c r="F43" s="186"/>
      <c r="G43" s="186"/>
      <c r="H43" s="186"/>
      <c r="I43" s="186"/>
      <c r="J43" s="186"/>
      <c r="K43" s="297"/>
      <c r="L43" s="190"/>
      <c r="M43" s="2">
        <v>2</v>
      </c>
      <c r="N43" s="3" t="s">
        <v>178</v>
      </c>
      <c r="O43" s="138">
        <v>0</v>
      </c>
      <c r="P43" s="297"/>
      <c r="Q43" s="186"/>
      <c r="R43" s="2"/>
      <c r="S43" s="2"/>
      <c r="T43" s="2"/>
      <c r="U43" s="2"/>
      <c r="V43" s="2"/>
      <c r="W43" s="2"/>
      <c r="X43" s="27"/>
      <c r="Y43" s="2"/>
      <c r="Z43" s="2"/>
      <c r="AA43" s="2"/>
      <c r="AB43" s="82"/>
      <c r="AC43" s="83"/>
    </row>
    <row r="44" spans="1:29" ht="69.75" customHeight="1" x14ac:dyDescent="0.25">
      <c r="A44" s="264"/>
      <c r="B44" s="190"/>
      <c r="C44" s="187"/>
      <c r="D44" s="187"/>
      <c r="E44" s="187"/>
      <c r="F44" s="187"/>
      <c r="G44" s="187"/>
      <c r="H44" s="187"/>
      <c r="I44" s="187"/>
      <c r="J44" s="187"/>
      <c r="K44" s="298"/>
      <c r="L44" s="190"/>
      <c r="M44" s="2">
        <v>3</v>
      </c>
      <c r="N44" s="3" t="s">
        <v>179</v>
      </c>
      <c r="O44" s="138">
        <v>0</v>
      </c>
      <c r="P44" s="297"/>
      <c r="Q44" s="186"/>
      <c r="R44" s="2"/>
      <c r="S44" s="2"/>
      <c r="T44" s="2"/>
      <c r="U44" s="2"/>
      <c r="V44" s="2"/>
      <c r="W44" s="2"/>
      <c r="X44" s="27"/>
      <c r="Y44" s="2"/>
      <c r="Z44" s="2"/>
      <c r="AA44" s="2"/>
      <c r="AB44" s="82"/>
      <c r="AC44" s="83"/>
    </row>
    <row r="45" spans="1:29" ht="67.5" customHeight="1" x14ac:dyDescent="0.25">
      <c r="A45" s="264"/>
      <c r="B45" s="190"/>
      <c r="C45" s="188" t="s">
        <v>180</v>
      </c>
      <c r="D45" s="188" t="s">
        <v>181</v>
      </c>
      <c r="E45" s="188">
        <v>0</v>
      </c>
      <c r="F45" s="188">
        <v>4</v>
      </c>
      <c r="G45" s="188">
        <v>1</v>
      </c>
      <c r="H45" s="188">
        <v>1</v>
      </c>
      <c r="I45" s="188">
        <v>1</v>
      </c>
      <c r="J45" s="188">
        <v>1</v>
      </c>
      <c r="K45" s="300" t="s">
        <v>616</v>
      </c>
      <c r="L45" s="190"/>
      <c r="M45" s="2">
        <v>1</v>
      </c>
      <c r="N45" s="3" t="s">
        <v>182</v>
      </c>
      <c r="O45" s="138">
        <v>858750</v>
      </c>
      <c r="P45" s="297"/>
      <c r="Q45" s="186"/>
      <c r="R45" s="2"/>
      <c r="S45" s="2"/>
      <c r="T45" s="2"/>
      <c r="U45" s="2"/>
      <c r="V45" s="2"/>
      <c r="W45" s="2"/>
      <c r="X45" s="27"/>
      <c r="Y45" s="2"/>
      <c r="Z45" s="2"/>
      <c r="AA45" s="2"/>
      <c r="AB45" s="82"/>
      <c r="AC45" s="83"/>
    </row>
    <row r="46" spans="1:29" ht="54" customHeight="1" x14ac:dyDescent="0.25">
      <c r="A46" s="264"/>
      <c r="B46" s="190"/>
      <c r="C46" s="186"/>
      <c r="D46" s="186"/>
      <c r="E46" s="186"/>
      <c r="F46" s="186"/>
      <c r="G46" s="186"/>
      <c r="H46" s="186"/>
      <c r="I46" s="186"/>
      <c r="J46" s="186"/>
      <c r="K46" s="297"/>
      <c r="L46" s="190"/>
      <c r="M46" s="2">
        <v>2</v>
      </c>
      <c r="N46" s="3" t="s">
        <v>183</v>
      </c>
      <c r="O46" s="138">
        <v>0</v>
      </c>
      <c r="P46" s="297"/>
      <c r="Q46" s="186"/>
      <c r="R46" s="2"/>
      <c r="S46" s="2"/>
      <c r="T46" s="2"/>
      <c r="U46" s="2"/>
      <c r="V46" s="2"/>
      <c r="W46" s="2"/>
      <c r="X46" s="27"/>
      <c r="Y46" s="2"/>
      <c r="Z46" s="2"/>
      <c r="AA46" s="2"/>
      <c r="AB46" s="82"/>
      <c r="AC46" s="83"/>
    </row>
    <row r="47" spans="1:29" ht="31.5" customHeight="1" x14ac:dyDescent="0.25">
      <c r="A47" s="264"/>
      <c r="B47" s="190"/>
      <c r="C47" s="186"/>
      <c r="D47" s="186"/>
      <c r="E47" s="186"/>
      <c r="F47" s="186"/>
      <c r="G47" s="186"/>
      <c r="H47" s="186"/>
      <c r="I47" s="186"/>
      <c r="J47" s="186"/>
      <c r="K47" s="297"/>
      <c r="L47" s="190"/>
      <c r="M47" s="2">
        <v>3</v>
      </c>
      <c r="N47" s="3" t="s">
        <v>184</v>
      </c>
      <c r="O47" s="138">
        <v>0</v>
      </c>
      <c r="P47" s="297"/>
      <c r="Q47" s="186"/>
      <c r="R47" s="2"/>
      <c r="S47" s="2"/>
      <c r="T47" s="2"/>
      <c r="U47" s="2"/>
      <c r="V47" s="2"/>
      <c r="W47" s="2"/>
      <c r="X47" s="27"/>
      <c r="Y47" s="2"/>
      <c r="Z47" s="2"/>
      <c r="AA47" s="2"/>
      <c r="AB47" s="82"/>
      <c r="AC47" s="83"/>
    </row>
    <row r="48" spans="1:29" ht="54.75" customHeight="1" x14ac:dyDescent="0.25">
      <c r="A48" s="264"/>
      <c r="B48" s="190"/>
      <c r="C48" s="186"/>
      <c r="D48" s="186"/>
      <c r="E48" s="186"/>
      <c r="F48" s="186"/>
      <c r="G48" s="186"/>
      <c r="H48" s="186"/>
      <c r="I48" s="186"/>
      <c r="J48" s="186"/>
      <c r="K48" s="297"/>
      <c r="L48" s="190"/>
      <c r="M48" s="154">
        <v>4</v>
      </c>
      <c r="N48" s="152" t="s">
        <v>617</v>
      </c>
      <c r="O48" s="141">
        <v>0</v>
      </c>
      <c r="P48" s="297"/>
      <c r="Q48" s="186"/>
      <c r="R48" s="154"/>
      <c r="S48" s="154"/>
      <c r="T48" s="154"/>
      <c r="U48" s="154"/>
      <c r="V48" s="154"/>
      <c r="W48" s="154"/>
      <c r="X48" s="155"/>
      <c r="Y48" s="154"/>
      <c r="Z48" s="154"/>
      <c r="AA48" s="154"/>
      <c r="AB48" s="157"/>
      <c r="AC48" s="171"/>
    </row>
    <row r="49" spans="1:29" ht="54.75" customHeight="1" x14ac:dyDescent="0.25">
      <c r="A49" s="264"/>
      <c r="B49" s="190"/>
      <c r="C49" s="182" t="s">
        <v>695</v>
      </c>
      <c r="D49" s="182" t="s">
        <v>696</v>
      </c>
      <c r="E49" s="181">
        <v>1</v>
      </c>
      <c r="F49" s="251">
        <v>1</v>
      </c>
      <c r="G49" s="252">
        <v>1</v>
      </c>
      <c r="H49" s="252">
        <v>1</v>
      </c>
      <c r="I49" s="252">
        <v>1</v>
      </c>
      <c r="J49" s="252">
        <v>1</v>
      </c>
      <c r="K49" s="209" t="s">
        <v>697</v>
      </c>
      <c r="L49" s="182" t="s">
        <v>698</v>
      </c>
      <c r="M49" s="24">
        <v>1</v>
      </c>
      <c r="N49" s="3" t="s">
        <v>699</v>
      </c>
      <c r="O49" s="158">
        <v>0</v>
      </c>
      <c r="P49" s="3" t="s">
        <v>73</v>
      </c>
      <c r="Q49" s="178" t="s">
        <v>114</v>
      </c>
      <c r="R49" s="27"/>
      <c r="S49" s="27"/>
      <c r="T49" s="27"/>
      <c r="U49" s="27"/>
      <c r="V49" s="27"/>
      <c r="W49" s="27"/>
      <c r="X49" s="27"/>
      <c r="Y49" s="27"/>
      <c r="Z49" s="27"/>
      <c r="AA49" s="27"/>
      <c r="AB49" s="46"/>
      <c r="AC49" s="27"/>
    </row>
    <row r="50" spans="1:29" ht="54.75" customHeight="1" x14ac:dyDescent="0.25">
      <c r="A50" s="264"/>
      <c r="B50" s="190"/>
      <c r="C50" s="182"/>
      <c r="D50" s="182"/>
      <c r="E50" s="181"/>
      <c r="F50" s="251"/>
      <c r="G50" s="252"/>
      <c r="H50" s="252"/>
      <c r="I50" s="252"/>
      <c r="J50" s="252"/>
      <c r="K50" s="209"/>
      <c r="L50" s="182"/>
      <c r="M50" s="24">
        <v>2</v>
      </c>
      <c r="N50" s="3" t="s">
        <v>700</v>
      </c>
      <c r="O50" s="158">
        <v>0</v>
      </c>
      <c r="P50" s="3" t="s">
        <v>73</v>
      </c>
      <c r="Q50" s="178"/>
      <c r="R50" s="27"/>
      <c r="S50" s="27"/>
      <c r="T50" s="27"/>
      <c r="U50" s="27"/>
      <c r="V50" s="27"/>
      <c r="W50" s="27"/>
      <c r="X50" s="27"/>
      <c r="Y50" s="27"/>
      <c r="Z50" s="27"/>
      <c r="AA50" s="27"/>
      <c r="AB50" s="46"/>
      <c r="AC50" s="27"/>
    </row>
    <row r="51" spans="1:29" ht="80.25" customHeight="1" x14ac:dyDescent="0.25">
      <c r="A51" s="264"/>
      <c r="B51" s="190"/>
      <c r="C51" s="182"/>
      <c r="D51" s="182"/>
      <c r="E51" s="181"/>
      <c r="F51" s="251"/>
      <c r="G51" s="252"/>
      <c r="H51" s="252"/>
      <c r="I51" s="252"/>
      <c r="J51" s="252"/>
      <c r="K51" s="209"/>
      <c r="L51" s="182"/>
      <c r="M51" s="24">
        <v>3</v>
      </c>
      <c r="N51" s="3" t="s">
        <v>701</v>
      </c>
      <c r="O51" s="158">
        <v>0</v>
      </c>
      <c r="P51" s="3" t="s">
        <v>702</v>
      </c>
      <c r="Q51" s="178"/>
      <c r="R51" s="27"/>
      <c r="S51" s="27"/>
      <c r="T51" s="27"/>
      <c r="U51" s="27"/>
      <c r="V51" s="27"/>
      <c r="W51" s="27"/>
      <c r="X51" s="27"/>
      <c r="Y51" s="27"/>
      <c r="Z51" s="27"/>
      <c r="AA51" s="27"/>
      <c r="AB51" s="27"/>
      <c r="AC51" s="27"/>
    </row>
    <row r="52" spans="1:29" ht="54.75" customHeight="1" x14ac:dyDescent="0.25">
      <c r="A52" s="264"/>
      <c r="B52" s="190"/>
      <c r="C52" s="182"/>
      <c r="D52" s="182"/>
      <c r="E52" s="181"/>
      <c r="F52" s="251"/>
      <c r="G52" s="252"/>
      <c r="H52" s="252"/>
      <c r="I52" s="252"/>
      <c r="J52" s="252"/>
      <c r="K52" s="209"/>
      <c r="L52" s="182"/>
      <c r="M52" s="24">
        <v>4</v>
      </c>
      <c r="N52" s="3" t="s">
        <v>703</v>
      </c>
      <c r="O52" s="158">
        <v>0</v>
      </c>
      <c r="P52" s="3" t="s">
        <v>73</v>
      </c>
      <c r="Q52" s="178"/>
      <c r="R52" s="27"/>
      <c r="S52" s="27"/>
      <c r="T52" s="27"/>
      <c r="U52" s="27"/>
      <c r="V52" s="27"/>
      <c r="W52" s="27"/>
      <c r="X52" s="27"/>
      <c r="Y52" s="27"/>
      <c r="Z52" s="27"/>
      <c r="AA52" s="27"/>
      <c r="AB52" s="27"/>
      <c r="AC52" s="27"/>
    </row>
    <row r="53" spans="1:29" ht="72" customHeight="1" x14ac:dyDescent="0.25">
      <c r="A53" s="264"/>
      <c r="B53" s="190"/>
      <c r="C53" s="182" t="s">
        <v>704</v>
      </c>
      <c r="D53" s="182" t="s">
        <v>705</v>
      </c>
      <c r="E53" s="251">
        <v>0.89</v>
      </c>
      <c r="F53" s="251">
        <v>1</v>
      </c>
      <c r="G53" s="252">
        <v>0.95</v>
      </c>
      <c r="H53" s="252">
        <v>0.96</v>
      </c>
      <c r="I53" s="252">
        <v>0.98</v>
      </c>
      <c r="J53" s="252">
        <v>1</v>
      </c>
      <c r="K53" s="209" t="s">
        <v>706</v>
      </c>
      <c r="L53" s="182"/>
      <c r="M53" s="24">
        <v>1</v>
      </c>
      <c r="N53" s="3" t="s">
        <v>707</v>
      </c>
      <c r="O53" s="158">
        <v>0</v>
      </c>
      <c r="P53" s="183" t="s">
        <v>708</v>
      </c>
      <c r="Q53" s="178" t="s">
        <v>114</v>
      </c>
      <c r="R53" s="27"/>
      <c r="S53" s="27"/>
      <c r="T53" s="27"/>
      <c r="U53" s="27"/>
      <c r="V53" s="27"/>
      <c r="W53" s="27"/>
      <c r="X53" s="27"/>
      <c r="Y53" s="27"/>
      <c r="Z53" s="27"/>
      <c r="AA53" s="27"/>
      <c r="AB53" s="46"/>
      <c r="AC53" s="27"/>
    </row>
    <row r="54" spans="1:29" ht="54.75" customHeight="1" x14ac:dyDescent="0.25">
      <c r="A54" s="264"/>
      <c r="B54" s="190"/>
      <c r="C54" s="182"/>
      <c r="D54" s="182"/>
      <c r="E54" s="251"/>
      <c r="F54" s="251"/>
      <c r="G54" s="252"/>
      <c r="H54" s="252"/>
      <c r="I54" s="252"/>
      <c r="J54" s="252"/>
      <c r="K54" s="209"/>
      <c r="L54" s="182"/>
      <c r="M54" s="24">
        <v>2</v>
      </c>
      <c r="N54" s="3" t="s">
        <v>709</v>
      </c>
      <c r="O54" s="158">
        <v>0</v>
      </c>
      <c r="P54" s="183"/>
      <c r="Q54" s="178"/>
      <c r="R54" s="27"/>
      <c r="S54" s="27"/>
      <c r="T54" s="27"/>
      <c r="U54" s="27"/>
      <c r="V54" s="27"/>
      <c r="W54" s="27"/>
      <c r="X54" s="27"/>
      <c r="Y54" s="27"/>
      <c r="Z54" s="27"/>
      <c r="AA54" s="27"/>
      <c r="AB54" s="46"/>
      <c r="AC54" s="27"/>
    </row>
    <row r="55" spans="1:29" ht="54.75" customHeight="1" x14ac:dyDescent="0.25">
      <c r="A55" s="264"/>
      <c r="B55" s="190"/>
      <c r="C55" s="182"/>
      <c r="D55" s="182"/>
      <c r="E55" s="251"/>
      <c r="F55" s="251"/>
      <c r="G55" s="252"/>
      <c r="H55" s="252"/>
      <c r="I55" s="252"/>
      <c r="J55" s="252"/>
      <c r="K55" s="209"/>
      <c r="L55" s="182"/>
      <c r="M55" s="24">
        <v>3</v>
      </c>
      <c r="N55" s="3" t="s">
        <v>710</v>
      </c>
      <c r="O55" s="158">
        <v>0</v>
      </c>
      <c r="P55" s="183"/>
      <c r="Q55" s="178"/>
      <c r="R55" s="27"/>
      <c r="S55" s="27"/>
      <c r="T55" s="27"/>
      <c r="U55" s="27"/>
      <c r="V55" s="27"/>
      <c r="W55" s="27"/>
      <c r="X55" s="27"/>
      <c r="Y55" s="27"/>
      <c r="Z55" s="27"/>
      <c r="AA55" s="27"/>
      <c r="AB55" s="46"/>
      <c r="AC55" s="27"/>
    </row>
    <row r="56" spans="1:29" ht="54.75" customHeight="1" x14ac:dyDescent="0.25">
      <c r="A56" s="264"/>
      <c r="B56" s="190"/>
      <c r="C56" s="182"/>
      <c r="D56" s="182"/>
      <c r="E56" s="251"/>
      <c r="F56" s="251"/>
      <c r="G56" s="252"/>
      <c r="H56" s="252"/>
      <c r="I56" s="252"/>
      <c r="J56" s="252"/>
      <c r="K56" s="209"/>
      <c r="L56" s="182"/>
      <c r="M56" s="24">
        <v>4</v>
      </c>
      <c r="N56" s="3" t="s">
        <v>711</v>
      </c>
      <c r="O56" s="158">
        <v>0</v>
      </c>
      <c r="P56" s="183"/>
      <c r="Q56" s="4" t="s">
        <v>712</v>
      </c>
      <c r="R56" s="27"/>
      <c r="S56" s="27"/>
      <c r="T56" s="27"/>
      <c r="U56" s="27"/>
      <c r="V56" s="27"/>
      <c r="W56" s="27"/>
      <c r="X56" s="27"/>
      <c r="Y56" s="27"/>
      <c r="Z56" s="27"/>
      <c r="AA56" s="27"/>
      <c r="AB56" s="46"/>
      <c r="AC56" s="27"/>
    </row>
    <row r="57" spans="1:29" ht="54.75" customHeight="1" thickBot="1" x14ac:dyDescent="0.3">
      <c r="A57" s="264"/>
      <c r="B57" s="253"/>
      <c r="C57" s="182"/>
      <c r="D57" s="182"/>
      <c r="E57" s="251"/>
      <c r="F57" s="251"/>
      <c r="G57" s="252"/>
      <c r="H57" s="252"/>
      <c r="I57" s="252"/>
      <c r="J57" s="252"/>
      <c r="K57" s="209"/>
      <c r="L57" s="182"/>
      <c r="M57" s="24">
        <v>5</v>
      </c>
      <c r="N57" s="3" t="s">
        <v>713</v>
      </c>
      <c r="O57" s="158">
        <v>0</v>
      </c>
      <c r="P57" s="183"/>
      <c r="Q57" s="4" t="s">
        <v>714</v>
      </c>
      <c r="R57" s="27"/>
      <c r="S57" s="27"/>
      <c r="T57" s="27"/>
      <c r="U57" s="27"/>
      <c r="V57" s="27"/>
      <c r="W57" s="27"/>
      <c r="X57" s="27"/>
      <c r="Y57" s="27"/>
      <c r="Z57" s="27"/>
      <c r="AA57" s="27"/>
      <c r="AB57" s="27"/>
      <c r="AC57" s="27"/>
    </row>
    <row r="58" spans="1:29" ht="115.5" customHeight="1" x14ac:dyDescent="0.25">
      <c r="A58" s="264"/>
      <c r="B58" s="265" t="s">
        <v>590</v>
      </c>
      <c r="C58" s="177" t="s">
        <v>591</v>
      </c>
      <c r="D58" s="257" t="s">
        <v>592</v>
      </c>
      <c r="E58" s="257" t="s">
        <v>72</v>
      </c>
      <c r="F58" s="257">
        <v>10</v>
      </c>
      <c r="G58" s="257"/>
      <c r="H58" s="257">
        <v>5</v>
      </c>
      <c r="I58" s="257">
        <v>3</v>
      </c>
      <c r="J58" s="257">
        <v>2</v>
      </c>
      <c r="K58" s="260" t="s">
        <v>593</v>
      </c>
      <c r="L58" s="177" t="s">
        <v>594</v>
      </c>
      <c r="M58" s="89">
        <v>1</v>
      </c>
      <c r="N58" s="117" t="s">
        <v>618</v>
      </c>
      <c r="O58" s="153" t="s">
        <v>72</v>
      </c>
      <c r="P58" s="89" t="s">
        <v>595</v>
      </c>
      <c r="Q58" s="89" t="s">
        <v>596</v>
      </c>
      <c r="R58" s="89"/>
      <c r="S58" s="89"/>
      <c r="T58" s="89"/>
      <c r="U58" s="40"/>
      <c r="V58" s="40"/>
      <c r="W58" s="40"/>
      <c r="X58" s="40"/>
      <c r="Y58" s="40"/>
      <c r="Z58" s="40"/>
      <c r="AA58" s="40"/>
      <c r="AB58" s="40"/>
      <c r="AC58" s="40"/>
    </row>
    <row r="59" spans="1:29" ht="148.5" customHeight="1" x14ac:dyDescent="0.25">
      <c r="A59" s="264"/>
      <c r="B59" s="258"/>
      <c r="C59" s="177"/>
      <c r="D59" s="258"/>
      <c r="E59" s="258"/>
      <c r="F59" s="258"/>
      <c r="G59" s="258"/>
      <c r="H59" s="258"/>
      <c r="I59" s="258"/>
      <c r="J59" s="258"/>
      <c r="K59" s="261"/>
      <c r="L59" s="177"/>
      <c r="M59" s="89">
        <v>2</v>
      </c>
      <c r="N59" s="117" t="s">
        <v>619</v>
      </c>
      <c r="O59" s="153" t="s">
        <v>72</v>
      </c>
      <c r="P59" s="89" t="s">
        <v>597</v>
      </c>
      <c r="Q59" s="89" t="s">
        <v>73</v>
      </c>
      <c r="R59" s="89"/>
      <c r="S59" s="89"/>
      <c r="T59" s="89"/>
      <c r="U59" s="40"/>
      <c r="V59" s="40"/>
      <c r="W59" s="40"/>
      <c r="X59" s="40"/>
      <c r="Y59" s="40"/>
      <c r="Z59" s="40"/>
      <c r="AA59" s="40"/>
      <c r="AB59" s="40"/>
      <c r="AC59" s="40"/>
    </row>
    <row r="60" spans="1:29" ht="150" customHeight="1" x14ac:dyDescent="0.25">
      <c r="A60" s="264"/>
      <c r="B60" s="258"/>
      <c r="C60" s="177"/>
      <c r="D60" s="258"/>
      <c r="E60" s="258"/>
      <c r="F60" s="258"/>
      <c r="G60" s="258"/>
      <c r="H60" s="258"/>
      <c r="I60" s="258">
        <v>0</v>
      </c>
      <c r="J60" s="258">
        <v>3</v>
      </c>
      <c r="K60" s="261"/>
      <c r="L60" s="177"/>
      <c r="M60" s="89">
        <v>3</v>
      </c>
      <c r="N60" s="117" t="s">
        <v>598</v>
      </c>
      <c r="O60" s="153" t="s">
        <v>72</v>
      </c>
      <c r="P60" s="89" t="s">
        <v>599</v>
      </c>
      <c r="Q60" s="89" t="s">
        <v>600</v>
      </c>
      <c r="R60" s="89"/>
      <c r="S60" s="89"/>
      <c r="T60" s="89"/>
      <c r="U60" s="40"/>
      <c r="V60" s="40"/>
      <c r="W60" s="40"/>
      <c r="X60" s="40"/>
      <c r="Y60" s="40"/>
      <c r="Z60" s="40"/>
      <c r="AA60" s="40"/>
      <c r="AB60" s="40"/>
      <c r="AC60" s="40"/>
    </row>
    <row r="61" spans="1:29" ht="123" customHeight="1" x14ac:dyDescent="0.25">
      <c r="A61" s="264"/>
      <c r="B61" s="258"/>
      <c r="C61" s="177"/>
      <c r="D61" s="259"/>
      <c r="E61" s="259"/>
      <c r="F61" s="259"/>
      <c r="G61" s="259"/>
      <c r="H61" s="259"/>
      <c r="I61" s="259"/>
      <c r="J61" s="259"/>
      <c r="K61" s="262"/>
      <c r="L61" s="177"/>
      <c r="M61" s="89">
        <v>4</v>
      </c>
      <c r="N61" s="117" t="s">
        <v>601</v>
      </c>
      <c r="O61" s="153" t="s">
        <v>72</v>
      </c>
      <c r="P61" s="89"/>
      <c r="Q61" s="89" t="s">
        <v>73</v>
      </c>
      <c r="R61" s="89"/>
      <c r="S61" s="89"/>
      <c r="T61" s="89"/>
      <c r="U61" s="40"/>
      <c r="V61" s="40"/>
      <c r="W61" s="40"/>
      <c r="X61" s="40"/>
      <c r="Y61" s="40"/>
      <c r="Z61" s="40"/>
      <c r="AA61" s="40"/>
      <c r="AB61" s="40"/>
      <c r="AC61" s="40"/>
    </row>
    <row r="62" spans="1:29" ht="108.75" customHeight="1" thickBot="1" x14ac:dyDescent="0.3">
      <c r="A62" s="264"/>
      <c r="B62" s="258"/>
      <c r="C62" s="257"/>
      <c r="D62" s="102" t="s">
        <v>602</v>
      </c>
      <c r="E62" s="166">
        <v>0</v>
      </c>
      <c r="F62" s="166">
        <v>1</v>
      </c>
      <c r="G62" s="166"/>
      <c r="H62" s="166">
        <v>1</v>
      </c>
      <c r="I62" s="166">
        <v>1</v>
      </c>
      <c r="J62" s="166">
        <v>1</v>
      </c>
      <c r="K62" s="172" t="s">
        <v>603</v>
      </c>
      <c r="L62" s="257"/>
      <c r="M62" s="102">
        <v>5</v>
      </c>
      <c r="N62" s="172" t="s">
        <v>605</v>
      </c>
      <c r="O62" s="167" t="s">
        <v>72</v>
      </c>
      <c r="P62" s="102"/>
      <c r="Q62" s="102" t="s">
        <v>604</v>
      </c>
      <c r="R62" s="102"/>
      <c r="S62" s="102"/>
      <c r="T62" s="102"/>
      <c r="U62" s="160"/>
      <c r="V62" s="160"/>
      <c r="W62" s="160"/>
      <c r="X62" s="160"/>
      <c r="Y62" s="160"/>
      <c r="Z62" s="160"/>
      <c r="AA62" s="160"/>
      <c r="AB62" s="160"/>
      <c r="AC62" s="160"/>
    </row>
    <row r="63" spans="1:29" ht="67.5" x14ac:dyDescent="0.25">
      <c r="A63" s="364" t="s">
        <v>200</v>
      </c>
      <c r="B63" s="367" t="s">
        <v>620</v>
      </c>
      <c r="C63" s="189" t="s">
        <v>201</v>
      </c>
      <c r="D63" s="189" t="s">
        <v>202</v>
      </c>
      <c r="E63" s="279">
        <v>1</v>
      </c>
      <c r="F63" s="279">
        <v>1</v>
      </c>
      <c r="G63" s="363"/>
      <c r="H63" s="279">
        <v>1</v>
      </c>
      <c r="I63" s="363"/>
      <c r="J63" s="279">
        <v>1</v>
      </c>
      <c r="K63" s="329" t="s">
        <v>203</v>
      </c>
      <c r="L63" s="189" t="s">
        <v>204</v>
      </c>
      <c r="M63" s="10">
        <v>1</v>
      </c>
      <c r="N63" s="14" t="s">
        <v>205</v>
      </c>
      <c r="O63" s="168">
        <f>13464000/7</f>
        <v>1923428.5714285714</v>
      </c>
      <c r="P63" s="14" t="s">
        <v>206</v>
      </c>
      <c r="Q63" s="10" t="s">
        <v>207</v>
      </c>
      <c r="R63" s="22"/>
      <c r="S63" s="22"/>
      <c r="T63" s="22"/>
      <c r="U63" s="22"/>
      <c r="V63" s="22"/>
      <c r="W63" s="22"/>
      <c r="X63" s="22"/>
      <c r="Y63" s="22"/>
      <c r="Z63" s="22"/>
      <c r="AA63" s="22"/>
      <c r="AB63" s="169"/>
      <c r="AC63" s="170"/>
    </row>
    <row r="64" spans="1:29" ht="43.5" customHeight="1" x14ac:dyDescent="0.25">
      <c r="A64" s="365"/>
      <c r="B64" s="368"/>
      <c r="C64" s="190"/>
      <c r="D64" s="190"/>
      <c r="E64" s="204"/>
      <c r="F64" s="204"/>
      <c r="G64" s="354"/>
      <c r="H64" s="204"/>
      <c r="I64" s="354"/>
      <c r="J64" s="204"/>
      <c r="K64" s="284"/>
      <c r="L64" s="190"/>
      <c r="M64" s="1">
        <v>2</v>
      </c>
      <c r="N64" s="6" t="s">
        <v>208</v>
      </c>
      <c r="O64" s="138">
        <v>0</v>
      </c>
      <c r="P64" s="283" t="s">
        <v>621</v>
      </c>
      <c r="Q64" s="1" t="s">
        <v>209</v>
      </c>
      <c r="R64" s="27"/>
      <c r="S64" s="27"/>
      <c r="T64" s="27"/>
      <c r="U64" s="27"/>
      <c r="V64" s="27"/>
      <c r="W64" s="27"/>
      <c r="X64" s="27"/>
      <c r="Y64" s="27"/>
      <c r="Z64" s="27"/>
      <c r="AA64" s="27"/>
      <c r="AB64" s="46"/>
      <c r="AC64" s="47"/>
    </row>
    <row r="65" spans="1:29" ht="45" customHeight="1" x14ac:dyDescent="0.25">
      <c r="A65" s="365"/>
      <c r="B65" s="368"/>
      <c r="C65" s="190"/>
      <c r="D65" s="190"/>
      <c r="E65" s="204"/>
      <c r="F65" s="204"/>
      <c r="G65" s="354"/>
      <c r="H65" s="204"/>
      <c r="I65" s="354"/>
      <c r="J65" s="204"/>
      <c r="K65" s="284"/>
      <c r="L65" s="190"/>
      <c r="M65" s="1">
        <v>3</v>
      </c>
      <c r="N65" s="6" t="s">
        <v>210</v>
      </c>
      <c r="O65" s="138">
        <v>0</v>
      </c>
      <c r="P65" s="284"/>
      <c r="Q65" s="1" t="s">
        <v>211</v>
      </c>
      <c r="R65" s="27"/>
      <c r="S65" s="27"/>
      <c r="T65" s="27"/>
      <c r="U65" s="27"/>
      <c r="V65" s="27"/>
      <c r="W65" s="27"/>
      <c r="X65" s="27"/>
      <c r="Y65" s="27"/>
      <c r="Z65" s="27"/>
      <c r="AA65" s="27"/>
      <c r="AB65" s="46"/>
      <c r="AC65" s="47"/>
    </row>
    <row r="66" spans="1:29" ht="30.75" customHeight="1" x14ac:dyDescent="0.25">
      <c r="A66" s="365"/>
      <c r="B66" s="368"/>
      <c r="C66" s="190"/>
      <c r="D66" s="190"/>
      <c r="E66" s="204"/>
      <c r="F66" s="204"/>
      <c r="G66" s="354"/>
      <c r="H66" s="204"/>
      <c r="I66" s="354"/>
      <c r="J66" s="204"/>
      <c r="K66" s="284"/>
      <c r="L66" s="190"/>
      <c r="M66" s="1">
        <v>4</v>
      </c>
      <c r="N66" s="6" t="s">
        <v>212</v>
      </c>
      <c r="O66" s="138">
        <v>0</v>
      </c>
      <c r="P66" s="286"/>
      <c r="Q66" s="1" t="s">
        <v>213</v>
      </c>
      <c r="R66" s="27"/>
      <c r="S66" s="27"/>
      <c r="T66" s="27"/>
      <c r="U66" s="27"/>
      <c r="V66" s="27"/>
      <c r="W66" s="27"/>
      <c r="X66" s="27"/>
      <c r="Y66" s="27"/>
      <c r="Z66" s="27"/>
      <c r="AA66" s="27"/>
      <c r="AB66" s="46"/>
      <c r="AC66" s="47"/>
    </row>
    <row r="67" spans="1:29" ht="51.75" customHeight="1" x14ac:dyDescent="0.25">
      <c r="A67" s="365"/>
      <c r="B67" s="368"/>
      <c r="C67" s="190"/>
      <c r="D67" s="190"/>
      <c r="E67" s="204"/>
      <c r="F67" s="204"/>
      <c r="G67" s="354"/>
      <c r="H67" s="204"/>
      <c r="I67" s="354"/>
      <c r="J67" s="204"/>
      <c r="K67" s="284"/>
      <c r="L67" s="190"/>
      <c r="M67" s="1">
        <v>5</v>
      </c>
      <c r="N67" s="6" t="s">
        <v>214</v>
      </c>
      <c r="O67" s="138">
        <v>0</v>
      </c>
      <c r="P67" s="283" t="s">
        <v>215</v>
      </c>
      <c r="Q67" s="1" t="s">
        <v>213</v>
      </c>
      <c r="R67" s="27"/>
      <c r="S67" s="27"/>
      <c r="T67" s="27"/>
      <c r="U67" s="27"/>
      <c r="V67" s="27"/>
      <c r="W67" s="27"/>
      <c r="X67" s="27"/>
      <c r="Y67" s="27"/>
      <c r="Z67" s="27"/>
      <c r="AA67" s="27"/>
      <c r="AB67" s="46"/>
      <c r="AC67" s="47"/>
    </row>
    <row r="68" spans="1:29" ht="34.5" customHeight="1" x14ac:dyDescent="0.25">
      <c r="A68" s="365"/>
      <c r="B68" s="368"/>
      <c r="C68" s="190"/>
      <c r="D68" s="190"/>
      <c r="E68" s="204"/>
      <c r="F68" s="204"/>
      <c r="G68" s="354"/>
      <c r="H68" s="204"/>
      <c r="I68" s="354"/>
      <c r="J68" s="204"/>
      <c r="K68" s="284"/>
      <c r="L68" s="190"/>
      <c r="M68" s="1">
        <v>6</v>
      </c>
      <c r="N68" s="6" t="s">
        <v>216</v>
      </c>
      <c r="O68" s="138">
        <v>0</v>
      </c>
      <c r="P68" s="286"/>
      <c r="Q68" s="1" t="s">
        <v>217</v>
      </c>
      <c r="R68" s="27"/>
      <c r="S68" s="27"/>
      <c r="T68" s="27"/>
      <c r="U68" s="27"/>
      <c r="V68" s="27"/>
      <c r="W68" s="27"/>
      <c r="X68" s="27"/>
      <c r="Y68" s="27"/>
      <c r="Z68" s="27"/>
      <c r="AA68" s="27"/>
      <c r="AB68" s="46"/>
      <c r="AC68" s="47"/>
    </row>
    <row r="69" spans="1:29" ht="37.5" customHeight="1" x14ac:dyDescent="0.25">
      <c r="A69" s="365"/>
      <c r="B69" s="368"/>
      <c r="C69" s="191"/>
      <c r="D69" s="191"/>
      <c r="E69" s="205"/>
      <c r="F69" s="205"/>
      <c r="G69" s="355"/>
      <c r="H69" s="205"/>
      <c r="I69" s="355"/>
      <c r="J69" s="205"/>
      <c r="K69" s="286"/>
      <c r="L69" s="190"/>
      <c r="M69" s="1">
        <v>7</v>
      </c>
      <c r="N69" s="6" t="s">
        <v>218</v>
      </c>
      <c r="O69" s="138">
        <v>0</v>
      </c>
      <c r="P69" s="6" t="s">
        <v>219</v>
      </c>
      <c r="Q69" s="18" t="s">
        <v>220</v>
      </c>
      <c r="R69" s="27"/>
      <c r="S69" s="27"/>
      <c r="T69" s="27"/>
      <c r="U69" s="27"/>
      <c r="V69" s="27"/>
      <c r="W69" s="27"/>
      <c r="X69" s="27"/>
      <c r="Y69" s="27"/>
      <c r="Z69" s="27"/>
      <c r="AA69" s="27"/>
      <c r="AB69" s="46"/>
      <c r="AC69" s="47"/>
    </row>
    <row r="70" spans="1:29" ht="41.25" customHeight="1" x14ac:dyDescent="0.25">
      <c r="A70" s="365"/>
      <c r="B70" s="368"/>
      <c r="C70" s="192" t="s">
        <v>221</v>
      </c>
      <c r="D70" s="192" t="s">
        <v>222</v>
      </c>
      <c r="E70" s="203">
        <v>0.77</v>
      </c>
      <c r="F70" s="203">
        <v>0.9</v>
      </c>
      <c r="G70" s="353"/>
      <c r="H70" s="192"/>
      <c r="I70" s="192"/>
      <c r="J70" s="203">
        <v>0.9</v>
      </c>
      <c r="K70" s="283" t="s">
        <v>223</v>
      </c>
      <c r="L70" s="190"/>
      <c r="M70" s="1">
        <v>1</v>
      </c>
      <c r="N70" s="6" t="s">
        <v>224</v>
      </c>
      <c r="O70" s="138">
        <v>1923428.5714285714</v>
      </c>
      <c r="P70" s="283" t="s">
        <v>225</v>
      </c>
      <c r="Q70" s="4" t="s">
        <v>226</v>
      </c>
      <c r="R70" s="30"/>
      <c r="S70" s="30"/>
      <c r="T70" s="30"/>
      <c r="U70" s="48"/>
      <c r="V70" s="48"/>
      <c r="W70" s="48"/>
      <c r="X70" s="48"/>
      <c r="Y70" s="48"/>
      <c r="Z70" s="48"/>
      <c r="AA70" s="27"/>
      <c r="AB70" s="46"/>
      <c r="AC70" s="47"/>
    </row>
    <row r="71" spans="1:29" ht="40.5" customHeight="1" x14ac:dyDescent="0.25">
      <c r="A71" s="365"/>
      <c r="B71" s="368"/>
      <c r="C71" s="190"/>
      <c r="D71" s="190"/>
      <c r="E71" s="204"/>
      <c r="F71" s="204"/>
      <c r="G71" s="354"/>
      <c r="H71" s="190"/>
      <c r="I71" s="190"/>
      <c r="J71" s="204"/>
      <c r="K71" s="284"/>
      <c r="L71" s="190"/>
      <c r="M71" s="1">
        <v>2</v>
      </c>
      <c r="N71" s="6" t="s">
        <v>227</v>
      </c>
      <c r="O71" s="138">
        <v>0</v>
      </c>
      <c r="P71" s="284"/>
      <c r="Q71" s="4" t="s">
        <v>226</v>
      </c>
      <c r="R71" s="30"/>
      <c r="S71" s="30"/>
      <c r="T71" s="30"/>
      <c r="U71" s="48"/>
      <c r="V71" s="48"/>
      <c r="W71" s="48"/>
      <c r="X71" s="48"/>
      <c r="Y71" s="48"/>
      <c r="Z71" s="48"/>
      <c r="AA71" s="48"/>
      <c r="AB71" s="49"/>
      <c r="AC71" s="50"/>
    </row>
    <row r="72" spans="1:29" ht="36.75" customHeight="1" x14ac:dyDescent="0.25">
      <c r="A72" s="365"/>
      <c r="B72" s="368"/>
      <c r="C72" s="190"/>
      <c r="D72" s="190"/>
      <c r="E72" s="204"/>
      <c r="F72" s="204"/>
      <c r="G72" s="354"/>
      <c r="H72" s="190"/>
      <c r="I72" s="190"/>
      <c r="J72" s="204"/>
      <c r="K72" s="284"/>
      <c r="L72" s="190"/>
      <c r="M72" s="1"/>
      <c r="N72" s="6" t="s">
        <v>228</v>
      </c>
      <c r="O72" s="138">
        <v>0</v>
      </c>
      <c r="P72" s="286"/>
      <c r="Q72" s="4" t="s">
        <v>226</v>
      </c>
      <c r="R72" s="27"/>
      <c r="S72" s="27"/>
      <c r="T72" s="27"/>
      <c r="U72" s="27"/>
      <c r="V72" s="27"/>
      <c r="W72" s="27"/>
      <c r="X72" s="27"/>
      <c r="Y72" s="27"/>
      <c r="Z72" s="27"/>
      <c r="AA72" s="27"/>
      <c r="AB72" s="46"/>
      <c r="AC72" s="47"/>
    </row>
    <row r="73" spans="1:29" ht="96" customHeight="1" x14ac:dyDescent="0.25">
      <c r="A73" s="365"/>
      <c r="B73" s="368"/>
      <c r="C73" s="190"/>
      <c r="D73" s="190"/>
      <c r="E73" s="204"/>
      <c r="F73" s="204"/>
      <c r="G73" s="354"/>
      <c r="H73" s="190"/>
      <c r="I73" s="190"/>
      <c r="J73" s="204"/>
      <c r="K73" s="284"/>
      <c r="L73" s="190"/>
      <c r="M73" s="1">
        <v>3</v>
      </c>
      <c r="N73" s="6" t="s">
        <v>229</v>
      </c>
      <c r="O73" s="138">
        <v>0</v>
      </c>
      <c r="P73" s="6" t="s">
        <v>230</v>
      </c>
      <c r="Q73" s="188" t="s">
        <v>226</v>
      </c>
      <c r="R73" s="27"/>
      <c r="S73" s="27"/>
      <c r="T73" s="27"/>
      <c r="U73" s="27"/>
      <c r="V73" s="27"/>
      <c r="W73" s="27"/>
      <c r="X73" s="27"/>
      <c r="Y73" s="27"/>
      <c r="Z73" s="27"/>
      <c r="AA73" s="27"/>
      <c r="AB73" s="46"/>
      <c r="AC73" s="47"/>
    </row>
    <row r="74" spans="1:29" ht="52.5" customHeight="1" x14ac:dyDescent="0.25">
      <c r="A74" s="365"/>
      <c r="B74" s="368"/>
      <c r="C74" s="191"/>
      <c r="D74" s="191"/>
      <c r="E74" s="205"/>
      <c r="F74" s="205"/>
      <c r="G74" s="355"/>
      <c r="H74" s="191"/>
      <c r="I74" s="191"/>
      <c r="J74" s="205"/>
      <c r="K74" s="286"/>
      <c r="L74" s="190"/>
      <c r="M74" s="1">
        <v>4</v>
      </c>
      <c r="N74" s="6" t="s">
        <v>231</v>
      </c>
      <c r="O74" s="138">
        <v>0</v>
      </c>
      <c r="P74" s="6" t="s">
        <v>232</v>
      </c>
      <c r="Q74" s="187"/>
      <c r="R74" s="27"/>
      <c r="S74" s="27"/>
      <c r="T74" s="27"/>
      <c r="U74" s="27"/>
      <c r="V74" s="27"/>
      <c r="W74" s="27"/>
      <c r="X74" s="27"/>
      <c r="Y74" s="27"/>
      <c r="Z74" s="27"/>
      <c r="AA74" s="27"/>
      <c r="AB74" s="46"/>
      <c r="AC74" s="47"/>
    </row>
    <row r="75" spans="1:29" ht="45" customHeight="1" x14ac:dyDescent="0.25">
      <c r="A75" s="365"/>
      <c r="B75" s="368"/>
      <c r="C75" s="192" t="s">
        <v>233</v>
      </c>
      <c r="D75" s="192" t="s">
        <v>234</v>
      </c>
      <c r="E75" s="203">
        <v>1</v>
      </c>
      <c r="F75" s="203">
        <v>1</v>
      </c>
      <c r="G75" s="203">
        <v>1</v>
      </c>
      <c r="H75" s="192"/>
      <c r="I75" s="192"/>
      <c r="J75" s="192"/>
      <c r="K75" s="283" t="s">
        <v>235</v>
      </c>
      <c r="L75" s="190"/>
      <c r="M75" s="1">
        <v>1</v>
      </c>
      <c r="N75" s="6" t="s">
        <v>236</v>
      </c>
      <c r="O75" s="138">
        <v>1703400</v>
      </c>
      <c r="P75" s="283" t="s">
        <v>237</v>
      </c>
      <c r="Q75" s="188" t="s">
        <v>238</v>
      </c>
      <c r="R75" s="30"/>
      <c r="S75" s="30"/>
      <c r="T75" s="30"/>
      <c r="U75" s="48"/>
      <c r="V75" s="48"/>
      <c r="W75" s="48"/>
      <c r="X75" s="48"/>
      <c r="Y75" s="48"/>
      <c r="Z75" s="48"/>
      <c r="AA75" s="48"/>
      <c r="AB75" s="49"/>
      <c r="AC75" s="50"/>
    </row>
    <row r="76" spans="1:29" ht="52.5" customHeight="1" x14ac:dyDescent="0.25">
      <c r="A76" s="365"/>
      <c r="B76" s="368"/>
      <c r="C76" s="190"/>
      <c r="D76" s="190"/>
      <c r="E76" s="204"/>
      <c r="F76" s="204"/>
      <c r="G76" s="204"/>
      <c r="H76" s="190" t="s">
        <v>239</v>
      </c>
      <c r="I76" s="190" t="s">
        <v>239</v>
      </c>
      <c r="J76" s="190" t="s">
        <v>239</v>
      </c>
      <c r="K76" s="284"/>
      <c r="L76" s="190"/>
      <c r="M76" s="1">
        <v>2</v>
      </c>
      <c r="N76" s="6" t="s">
        <v>240</v>
      </c>
      <c r="O76" s="138">
        <v>0</v>
      </c>
      <c r="P76" s="284"/>
      <c r="Q76" s="186"/>
      <c r="R76" s="30"/>
      <c r="S76" s="30"/>
      <c r="T76" s="30"/>
      <c r="U76" s="30"/>
      <c r="V76" s="30"/>
      <c r="W76" s="27"/>
      <c r="X76" s="30"/>
      <c r="Y76" s="30"/>
      <c r="Z76" s="27"/>
      <c r="AA76" s="30"/>
      <c r="AB76" s="51"/>
      <c r="AC76" s="47"/>
    </row>
    <row r="77" spans="1:29" ht="45" customHeight="1" x14ac:dyDescent="0.25">
      <c r="A77" s="365"/>
      <c r="B77" s="368"/>
      <c r="C77" s="190"/>
      <c r="D77" s="190"/>
      <c r="E77" s="204"/>
      <c r="F77" s="204"/>
      <c r="G77" s="204"/>
      <c r="H77" s="190"/>
      <c r="I77" s="190"/>
      <c r="J77" s="190"/>
      <c r="K77" s="284"/>
      <c r="L77" s="190"/>
      <c r="M77" s="1">
        <v>3</v>
      </c>
      <c r="N77" s="6" t="s">
        <v>241</v>
      </c>
      <c r="O77" s="138">
        <v>0</v>
      </c>
      <c r="P77" s="284"/>
      <c r="Q77" s="186"/>
      <c r="R77" s="30"/>
      <c r="S77" s="30"/>
      <c r="T77" s="30"/>
      <c r="U77" s="30"/>
      <c r="V77" s="30"/>
      <c r="W77" s="27"/>
      <c r="X77" s="30"/>
      <c r="Y77" s="30"/>
      <c r="Z77" s="27"/>
      <c r="AA77" s="30"/>
      <c r="AB77" s="51"/>
      <c r="AC77" s="47"/>
    </row>
    <row r="78" spans="1:29" ht="45.75" customHeight="1" x14ac:dyDescent="0.25">
      <c r="A78" s="365"/>
      <c r="B78" s="368"/>
      <c r="C78" s="190"/>
      <c r="D78" s="190"/>
      <c r="E78" s="204"/>
      <c r="F78" s="204"/>
      <c r="G78" s="204"/>
      <c r="H78" s="190"/>
      <c r="I78" s="190"/>
      <c r="J78" s="190"/>
      <c r="K78" s="284"/>
      <c r="L78" s="190"/>
      <c r="M78" s="1">
        <v>4</v>
      </c>
      <c r="N78" s="6" t="s">
        <v>242</v>
      </c>
      <c r="O78" s="138">
        <v>0</v>
      </c>
      <c r="P78" s="284"/>
      <c r="Q78" s="187"/>
      <c r="R78" s="27"/>
      <c r="S78" s="27"/>
      <c r="T78" s="27"/>
      <c r="U78" s="27"/>
      <c r="V78" s="27"/>
      <c r="W78" s="27"/>
      <c r="X78" s="27"/>
      <c r="Y78" s="27"/>
      <c r="Z78" s="27"/>
      <c r="AA78" s="27"/>
      <c r="AB78" s="46"/>
      <c r="AC78" s="47"/>
    </row>
    <row r="79" spans="1:29" ht="57" customHeight="1" x14ac:dyDescent="0.25">
      <c r="A79" s="365"/>
      <c r="B79" s="368"/>
      <c r="C79" s="191"/>
      <c r="D79" s="191"/>
      <c r="E79" s="205"/>
      <c r="F79" s="205"/>
      <c r="G79" s="205"/>
      <c r="H79" s="191"/>
      <c r="I79" s="191"/>
      <c r="J79" s="191"/>
      <c r="K79" s="286"/>
      <c r="L79" s="190"/>
      <c r="M79" s="1">
        <v>5</v>
      </c>
      <c r="N79" s="6" t="s">
        <v>243</v>
      </c>
      <c r="O79" s="138">
        <v>0</v>
      </c>
      <c r="P79" s="286"/>
      <c r="Q79" s="4" t="s">
        <v>244</v>
      </c>
      <c r="R79" s="30"/>
      <c r="S79" s="30"/>
      <c r="T79" s="30"/>
      <c r="U79" s="30"/>
      <c r="V79" s="30"/>
      <c r="W79" s="30"/>
      <c r="X79" s="30"/>
      <c r="Y79" s="30"/>
      <c r="Z79" s="30"/>
      <c r="AA79" s="30"/>
      <c r="AB79" s="51"/>
      <c r="AC79" s="36"/>
    </row>
    <row r="80" spans="1:29" ht="54.75" customHeight="1" x14ac:dyDescent="0.25">
      <c r="A80" s="365"/>
      <c r="B80" s="368"/>
      <c r="C80" s="192" t="s">
        <v>245</v>
      </c>
      <c r="D80" s="192" t="s">
        <v>246</v>
      </c>
      <c r="E80" s="356">
        <v>0.75</v>
      </c>
      <c r="F80" s="203">
        <v>1</v>
      </c>
      <c r="G80" s="353"/>
      <c r="H80" s="353"/>
      <c r="I80" s="203">
        <v>1</v>
      </c>
      <c r="J80" s="361"/>
      <c r="K80" s="283" t="s">
        <v>247</v>
      </c>
      <c r="L80" s="190"/>
      <c r="M80" s="192">
        <v>1</v>
      </c>
      <c r="N80" s="283" t="s">
        <v>622</v>
      </c>
      <c r="O80" s="138">
        <v>1923428.57142857</v>
      </c>
      <c r="P80" s="6" t="s">
        <v>248</v>
      </c>
      <c r="Q80" s="188" t="s">
        <v>249</v>
      </c>
      <c r="R80" s="254"/>
      <c r="S80" s="254"/>
      <c r="T80" s="254"/>
      <c r="U80" s="254"/>
      <c r="V80" s="254"/>
      <c r="W80" s="254"/>
      <c r="X80" s="347"/>
      <c r="Y80" s="347"/>
      <c r="Z80" s="347"/>
      <c r="AA80" s="347"/>
      <c r="AB80" s="347"/>
      <c r="AC80" s="350"/>
    </row>
    <row r="81" spans="1:29" ht="80.25" customHeight="1" x14ac:dyDescent="0.25">
      <c r="A81" s="365"/>
      <c r="B81" s="368"/>
      <c r="C81" s="190"/>
      <c r="D81" s="191"/>
      <c r="E81" s="358"/>
      <c r="F81" s="205"/>
      <c r="G81" s="355"/>
      <c r="H81" s="355"/>
      <c r="I81" s="205"/>
      <c r="J81" s="362"/>
      <c r="K81" s="286"/>
      <c r="L81" s="190"/>
      <c r="M81" s="191"/>
      <c r="N81" s="286"/>
      <c r="O81" s="138">
        <v>8618330</v>
      </c>
      <c r="P81" s="6" t="s">
        <v>623</v>
      </c>
      <c r="Q81" s="187"/>
      <c r="R81" s="256"/>
      <c r="S81" s="256"/>
      <c r="T81" s="256"/>
      <c r="U81" s="256"/>
      <c r="V81" s="256"/>
      <c r="W81" s="256"/>
      <c r="X81" s="349"/>
      <c r="Y81" s="349"/>
      <c r="Z81" s="349"/>
      <c r="AA81" s="349"/>
      <c r="AB81" s="349"/>
      <c r="AC81" s="352"/>
    </row>
    <row r="82" spans="1:29" ht="63.75" customHeight="1" x14ac:dyDescent="0.25">
      <c r="A82" s="365"/>
      <c r="B82" s="368"/>
      <c r="C82" s="190"/>
      <c r="D82" s="192" t="s">
        <v>250</v>
      </c>
      <c r="E82" s="356">
        <v>1</v>
      </c>
      <c r="F82" s="203">
        <v>1</v>
      </c>
      <c r="G82" s="353"/>
      <c r="H82" s="203">
        <v>1</v>
      </c>
      <c r="I82" s="203"/>
      <c r="J82" s="203">
        <v>1</v>
      </c>
      <c r="K82" s="283" t="s">
        <v>251</v>
      </c>
      <c r="L82" s="190"/>
      <c r="M82" s="192">
        <v>2</v>
      </c>
      <c r="N82" s="283" t="s">
        <v>624</v>
      </c>
      <c r="O82" s="138">
        <v>0</v>
      </c>
      <c r="P82" s="6" t="s">
        <v>252</v>
      </c>
      <c r="Q82" s="188" t="s">
        <v>244</v>
      </c>
      <c r="R82" s="30"/>
      <c r="S82" s="30"/>
      <c r="T82" s="30"/>
      <c r="U82" s="347"/>
      <c r="V82" s="347"/>
      <c r="W82" s="347"/>
      <c r="X82" s="254"/>
      <c r="Y82" s="254"/>
      <c r="Z82" s="254"/>
      <c r="AA82" s="254"/>
      <c r="AB82" s="254"/>
      <c r="AC82" s="359"/>
    </row>
    <row r="83" spans="1:29" ht="61.5" customHeight="1" x14ac:dyDescent="0.25">
      <c r="A83" s="365"/>
      <c r="B83" s="368"/>
      <c r="C83" s="190"/>
      <c r="D83" s="190"/>
      <c r="E83" s="357"/>
      <c r="F83" s="204"/>
      <c r="G83" s="354"/>
      <c r="H83" s="204"/>
      <c r="I83" s="204"/>
      <c r="J83" s="204"/>
      <c r="K83" s="284"/>
      <c r="L83" s="190"/>
      <c r="M83" s="191"/>
      <c r="N83" s="286"/>
      <c r="O83" s="138">
        <v>0</v>
      </c>
      <c r="P83" s="6" t="s">
        <v>625</v>
      </c>
      <c r="Q83" s="187"/>
      <c r="R83" s="30"/>
      <c r="S83" s="30"/>
      <c r="T83" s="30"/>
      <c r="U83" s="349"/>
      <c r="V83" s="349"/>
      <c r="W83" s="349"/>
      <c r="X83" s="256"/>
      <c r="Y83" s="256"/>
      <c r="Z83" s="256"/>
      <c r="AA83" s="256"/>
      <c r="AB83" s="256"/>
      <c r="AC83" s="360"/>
    </row>
    <row r="84" spans="1:29" ht="57" customHeight="1" x14ac:dyDescent="0.25">
      <c r="A84" s="365"/>
      <c r="B84" s="368"/>
      <c r="C84" s="190"/>
      <c r="D84" s="190"/>
      <c r="E84" s="357"/>
      <c r="F84" s="204"/>
      <c r="G84" s="354"/>
      <c r="H84" s="204"/>
      <c r="I84" s="204"/>
      <c r="J84" s="204"/>
      <c r="K84" s="284"/>
      <c r="L84" s="190"/>
      <c r="M84" s="1">
        <v>3</v>
      </c>
      <c r="N84" s="6" t="s">
        <v>253</v>
      </c>
      <c r="O84" s="138">
        <v>0</v>
      </c>
      <c r="P84" s="283" t="s">
        <v>254</v>
      </c>
      <c r="Q84" s="4" t="s">
        <v>249</v>
      </c>
      <c r="R84" s="30"/>
      <c r="S84" s="30"/>
      <c r="T84" s="30"/>
      <c r="U84" s="30"/>
      <c r="V84" s="30"/>
      <c r="W84" s="30"/>
      <c r="X84" s="30"/>
      <c r="Y84" s="30"/>
      <c r="Z84" s="30"/>
      <c r="AA84" s="30"/>
      <c r="AB84" s="51"/>
      <c r="AC84" s="52"/>
    </row>
    <row r="85" spans="1:29" ht="42.75" customHeight="1" x14ac:dyDescent="0.25">
      <c r="A85" s="365"/>
      <c r="B85" s="368"/>
      <c r="C85" s="190"/>
      <c r="D85" s="191"/>
      <c r="E85" s="358"/>
      <c r="F85" s="205"/>
      <c r="G85" s="355"/>
      <c r="H85" s="205"/>
      <c r="I85" s="205"/>
      <c r="J85" s="205"/>
      <c r="K85" s="286"/>
      <c r="L85" s="190"/>
      <c r="M85" s="1">
        <v>4</v>
      </c>
      <c r="N85" s="6" t="s">
        <v>255</v>
      </c>
      <c r="O85" s="138">
        <v>0</v>
      </c>
      <c r="P85" s="286"/>
      <c r="Q85" s="4" t="s">
        <v>256</v>
      </c>
      <c r="R85" s="30"/>
      <c r="S85" s="30"/>
      <c r="T85" s="30"/>
      <c r="U85" s="24"/>
      <c r="V85" s="24"/>
      <c r="W85" s="24"/>
      <c r="X85" s="24"/>
      <c r="Y85" s="24"/>
      <c r="Z85" s="24"/>
      <c r="AA85" s="27"/>
      <c r="AB85" s="27"/>
      <c r="AC85" s="47"/>
    </row>
    <row r="86" spans="1:29" ht="41.25" customHeight="1" x14ac:dyDescent="0.25">
      <c r="A86" s="365"/>
      <c r="B86" s="368"/>
      <c r="C86" s="190"/>
      <c r="D86" s="192" t="s">
        <v>257</v>
      </c>
      <c r="E86" s="356">
        <v>1</v>
      </c>
      <c r="F86" s="203">
        <v>1</v>
      </c>
      <c r="G86" s="203"/>
      <c r="H86" s="203">
        <v>1</v>
      </c>
      <c r="I86" s="203">
        <v>1</v>
      </c>
      <c r="J86" s="203">
        <v>1</v>
      </c>
      <c r="K86" s="283" t="s">
        <v>258</v>
      </c>
      <c r="L86" s="190"/>
      <c r="M86" s="1">
        <v>1</v>
      </c>
      <c r="N86" s="6" t="s">
        <v>259</v>
      </c>
      <c r="O86" s="138">
        <v>1923428.57142857</v>
      </c>
      <c r="P86" s="192" t="s">
        <v>219</v>
      </c>
      <c r="Q86" s="188" t="s">
        <v>209</v>
      </c>
      <c r="R86" s="27"/>
      <c r="S86" s="27"/>
      <c r="T86" s="27"/>
      <c r="U86" s="27"/>
      <c r="V86" s="27"/>
      <c r="W86" s="27"/>
      <c r="X86" s="27"/>
      <c r="Y86" s="27"/>
      <c r="Z86" s="27"/>
      <c r="AA86" s="27"/>
      <c r="AB86" s="46"/>
      <c r="AC86" s="47"/>
    </row>
    <row r="87" spans="1:29" ht="29.25" customHeight="1" x14ac:dyDescent="0.25">
      <c r="A87" s="365"/>
      <c r="B87" s="368"/>
      <c r="C87" s="190"/>
      <c r="D87" s="190"/>
      <c r="E87" s="357"/>
      <c r="F87" s="204"/>
      <c r="G87" s="204"/>
      <c r="H87" s="204"/>
      <c r="I87" s="204"/>
      <c r="J87" s="204"/>
      <c r="K87" s="284"/>
      <c r="L87" s="190"/>
      <c r="M87" s="1">
        <v>2</v>
      </c>
      <c r="N87" s="6" t="s">
        <v>260</v>
      </c>
      <c r="O87" s="138">
        <v>0</v>
      </c>
      <c r="P87" s="190"/>
      <c r="Q87" s="186"/>
      <c r="R87" s="27"/>
      <c r="S87" s="27"/>
      <c r="T87" s="27"/>
      <c r="U87" s="27"/>
      <c r="V87" s="27"/>
      <c r="W87" s="27"/>
      <c r="X87" s="27"/>
      <c r="Y87" s="27"/>
      <c r="Z87" s="27"/>
      <c r="AA87" s="27"/>
      <c r="AB87" s="46"/>
      <c r="AC87" s="47"/>
    </row>
    <row r="88" spans="1:29" ht="48.75" customHeight="1" x14ac:dyDescent="0.25">
      <c r="A88" s="365"/>
      <c r="B88" s="368"/>
      <c r="C88" s="190"/>
      <c r="D88" s="190"/>
      <c r="E88" s="357"/>
      <c r="F88" s="204"/>
      <c r="G88" s="204"/>
      <c r="H88" s="204"/>
      <c r="I88" s="204"/>
      <c r="J88" s="204"/>
      <c r="K88" s="284"/>
      <c r="L88" s="190"/>
      <c r="M88" s="1">
        <v>3</v>
      </c>
      <c r="N88" s="6" t="s">
        <v>261</v>
      </c>
      <c r="O88" s="138">
        <v>0</v>
      </c>
      <c r="P88" s="190"/>
      <c r="Q88" s="186"/>
      <c r="R88" s="27"/>
      <c r="S88" s="27"/>
      <c r="T88" s="27"/>
      <c r="U88" s="27"/>
      <c r="V88" s="27"/>
      <c r="W88" s="27"/>
      <c r="X88" s="27"/>
      <c r="Y88" s="27"/>
      <c r="Z88" s="27"/>
      <c r="AA88" s="27"/>
      <c r="AB88" s="46"/>
      <c r="AC88" s="47"/>
    </row>
    <row r="89" spans="1:29" ht="38.25" customHeight="1" x14ac:dyDescent="0.25">
      <c r="A89" s="365"/>
      <c r="B89" s="368"/>
      <c r="C89" s="191"/>
      <c r="D89" s="191"/>
      <c r="E89" s="358"/>
      <c r="F89" s="205"/>
      <c r="G89" s="205"/>
      <c r="H89" s="205"/>
      <c r="I89" s="205"/>
      <c r="J89" s="205"/>
      <c r="K89" s="286"/>
      <c r="L89" s="190"/>
      <c r="M89" s="1">
        <v>4</v>
      </c>
      <c r="N89" s="6" t="s">
        <v>262</v>
      </c>
      <c r="O89" s="138">
        <v>0</v>
      </c>
      <c r="P89" s="191"/>
      <c r="Q89" s="187"/>
      <c r="R89" s="27"/>
      <c r="S89" s="27"/>
      <c r="T89" s="27"/>
      <c r="U89" s="27"/>
      <c r="V89" s="27"/>
      <c r="W89" s="27"/>
      <c r="X89" s="27"/>
      <c r="Y89" s="27"/>
      <c r="Z89" s="27"/>
      <c r="AA89" s="27"/>
      <c r="AB89" s="46"/>
      <c r="AC89" s="47"/>
    </row>
    <row r="90" spans="1:29" ht="93.75" customHeight="1" x14ac:dyDescent="0.25">
      <c r="A90" s="365"/>
      <c r="B90" s="368"/>
      <c r="C90" s="192" t="s">
        <v>263</v>
      </c>
      <c r="D90" s="192" t="s">
        <v>264</v>
      </c>
      <c r="E90" s="203">
        <v>1</v>
      </c>
      <c r="F90" s="203">
        <v>1</v>
      </c>
      <c r="G90" s="353"/>
      <c r="H90" s="203">
        <v>1</v>
      </c>
      <c r="I90" s="192"/>
      <c r="J90" s="203">
        <v>1</v>
      </c>
      <c r="K90" s="283" t="s">
        <v>626</v>
      </c>
      <c r="L90" s="190"/>
      <c r="M90" s="192">
        <v>1</v>
      </c>
      <c r="N90" s="283" t="s">
        <v>627</v>
      </c>
      <c r="O90" s="138">
        <v>1923428.57142857</v>
      </c>
      <c r="P90" s="6" t="s">
        <v>265</v>
      </c>
      <c r="Q90" s="266" t="s">
        <v>220</v>
      </c>
      <c r="R90" s="18"/>
      <c r="S90" s="18"/>
      <c r="T90" s="18"/>
      <c r="U90" s="347"/>
      <c r="V90" s="347"/>
      <c r="W90" s="347"/>
      <c r="X90" s="347"/>
      <c r="Y90" s="347"/>
      <c r="Z90" s="347"/>
      <c r="AA90" s="347"/>
      <c r="AB90" s="347"/>
      <c r="AC90" s="350"/>
    </row>
    <row r="91" spans="1:29" ht="91.5" customHeight="1" x14ac:dyDescent="0.25">
      <c r="A91" s="365"/>
      <c r="B91" s="368"/>
      <c r="C91" s="190"/>
      <c r="D91" s="190"/>
      <c r="E91" s="204"/>
      <c r="F91" s="204"/>
      <c r="G91" s="354"/>
      <c r="H91" s="204"/>
      <c r="I91" s="190"/>
      <c r="J91" s="204"/>
      <c r="K91" s="284"/>
      <c r="L91" s="190"/>
      <c r="M91" s="190"/>
      <c r="N91" s="284"/>
      <c r="O91" s="138">
        <v>0</v>
      </c>
      <c r="P91" s="6" t="s">
        <v>266</v>
      </c>
      <c r="Q91" s="267"/>
      <c r="R91" s="18"/>
      <c r="S91" s="18"/>
      <c r="T91" s="18"/>
      <c r="U91" s="348"/>
      <c r="V91" s="348"/>
      <c r="W91" s="348"/>
      <c r="X91" s="348"/>
      <c r="Y91" s="348"/>
      <c r="Z91" s="348"/>
      <c r="AA91" s="348"/>
      <c r="AB91" s="348"/>
      <c r="AC91" s="351"/>
    </row>
    <row r="92" spans="1:29" ht="70.5" customHeight="1" x14ac:dyDescent="0.25">
      <c r="A92" s="365"/>
      <c r="B92" s="368"/>
      <c r="C92" s="190"/>
      <c r="D92" s="190"/>
      <c r="E92" s="204"/>
      <c r="F92" s="204"/>
      <c r="G92" s="354"/>
      <c r="H92" s="204"/>
      <c r="I92" s="190"/>
      <c r="J92" s="204"/>
      <c r="K92" s="284"/>
      <c r="L92" s="190"/>
      <c r="M92" s="191"/>
      <c r="N92" s="286"/>
      <c r="O92" s="138">
        <v>0</v>
      </c>
      <c r="P92" s="283" t="s">
        <v>267</v>
      </c>
      <c r="Q92" s="268"/>
      <c r="R92" s="18"/>
      <c r="S92" s="18"/>
      <c r="T92" s="18"/>
      <c r="U92" s="349"/>
      <c r="V92" s="349"/>
      <c r="W92" s="349"/>
      <c r="X92" s="349"/>
      <c r="Y92" s="349"/>
      <c r="Z92" s="349"/>
      <c r="AA92" s="349"/>
      <c r="AB92" s="349"/>
      <c r="AC92" s="352"/>
    </row>
    <row r="93" spans="1:29" ht="25.5" customHeight="1" x14ac:dyDescent="0.25">
      <c r="A93" s="365"/>
      <c r="B93" s="368"/>
      <c r="C93" s="190"/>
      <c r="D93" s="190"/>
      <c r="E93" s="204"/>
      <c r="F93" s="204"/>
      <c r="G93" s="354"/>
      <c r="H93" s="204"/>
      <c r="I93" s="190"/>
      <c r="J93" s="204"/>
      <c r="K93" s="284"/>
      <c r="L93" s="190"/>
      <c r="M93" s="1">
        <v>2</v>
      </c>
      <c r="N93" s="6" t="s">
        <v>628</v>
      </c>
      <c r="O93" s="138">
        <v>0</v>
      </c>
      <c r="P93" s="286"/>
      <c r="Q93" s="53" t="s">
        <v>249</v>
      </c>
      <c r="R93" s="18"/>
      <c r="S93" s="18"/>
      <c r="T93" s="18"/>
      <c r="U93" s="27"/>
      <c r="V93" s="18"/>
      <c r="W93" s="18"/>
      <c r="X93" s="27"/>
      <c r="Y93" s="18"/>
      <c r="Z93" s="18"/>
      <c r="AA93" s="18"/>
      <c r="AB93" s="53"/>
      <c r="AC93" s="54"/>
    </row>
    <row r="94" spans="1:29" ht="32.25" customHeight="1" x14ac:dyDescent="0.25">
      <c r="A94" s="365"/>
      <c r="B94" s="368"/>
      <c r="C94" s="190"/>
      <c r="D94" s="190"/>
      <c r="E94" s="204"/>
      <c r="F94" s="204"/>
      <c r="G94" s="354"/>
      <c r="H94" s="204"/>
      <c r="I94" s="190"/>
      <c r="J94" s="204"/>
      <c r="K94" s="284"/>
      <c r="L94" s="190"/>
      <c r="M94" s="1">
        <v>3</v>
      </c>
      <c r="N94" s="6" t="s">
        <v>268</v>
      </c>
      <c r="O94" s="138">
        <v>0</v>
      </c>
      <c r="P94" s="283" t="s">
        <v>219</v>
      </c>
      <c r="Q94" s="53" t="s">
        <v>220</v>
      </c>
      <c r="R94" s="18"/>
      <c r="S94" s="18"/>
      <c r="T94" s="18"/>
      <c r="U94" s="27"/>
      <c r="V94" s="18"/>
      <c r="W94" s="18"/>
      <c r="X94" s="27"/>
      <c r="Y94" s="18"/>
      <c r="Z94" s="18"/>
      <c r="AA94" s="18"/>
      <c r="AB94" s="53"/>
      <c r="AC94" s="54"/>
    </row>
    <row r="95" spans="1:29" ht="27" customHeight="1" x14ac:dyDescent="0.25">
      <c r="A95" s="365"/>
      <c r="B95" s="368"/>
      <c r="C95" s="191"/>
      <c r="D95" s="191"/>
      <c r="E95" s="205"/>
      <c r="F95" s="205"/>
      <c r="G95" s="355"/>
      <c r="H95" s="205"/>
      <c r="I95" s="191"/>
      <c r="J95" s="205"/>
      <c r="K95" s="286"/>
      <c r="L95" s="190"/>
      <c r="M95" s="1">
        <v>4</v>
      </c>
      <c r="N95" s="6" t="s">
        <v>269</v>
      </c>
      <c r="O95" s="138">
        <v>0</v>
      </c>
      <c r="P95" s="286"/>
      <c r="Q95" s="53" t="s">
        <v>220</v>
      </c>
      <c r="R95" s="18"/>
      <c r="S95" s="18"/>
      <c r="T95" s="18"/>
      <c r="U95" s="27"/>
      <c r="V95" s="18"/>
      <c r="W95" s="18"/>
      <c r="X95" s="27"/>
      <c r="Y95" s="18"/>
      <c r="Z95" s="18"/>
      <c r="AA95" s="18"/>
      <c r="AB95" s="53"/>
      <c r="AC95" s="54"/>
    </row>
    <row r="96" spans="1:29" ht="24.75" customHeight="1" x14ac:dyDescent="0.25">
      <c r="A96" s="365"/>
      <c r="B96" s="368"/>
      <c r="C96" s="192" t="s">
        <v>629</v>
      </c>
      <c r="D96" s="192" t="s">
        <v>571</v>
      </c>
      <c r="E96" s="345">
        <v>0</v>
      </c>
      <c r="F96" s="375">
        <v>1</v>
      </c>
      <c r="G96" s="378"/>
      <c r="H96" s="378"/>
      <c r="I96" s="345">
        <v>1</v>
      </c>
      <c r="J96" s="378"/>
      <c r="K96" s="283" t="s">
        <v>270</v>
      </c>
      <c r="L96" s="190"/>
      <c r="M96" s="37">
        <v>1</v>
      </c>
      <c r="N96" s="6" t="s">
        <v>630</v>
      </c>
      <c r="O96" s="138">
        <v>1923428.57142857</v>
      </c>
      <c r="P96" s="283" t="s">
        <v>219</v>
      </c>
      <c r="Q96" s="345" t="s">
        <v>271</v>
      </c>
      <c r="R96" s="55"/>
      <c r="S96" s="55"/>
      <c r="T96" s="55"/>
      <c r="U96" s="55"/>
      <c r="V96" s="27"/>
      <c r="W96" s="55"/>
      <c r="X96" s="55"/>
      <c r="Y96" s="55"/>
      <c r="Z96" s="55"/>
      <c r="AA96" s="55"/>
      <c r="AB96" s="55"/>
      <c r="AC96" s="56"/>
    </row>
    <row r="97" spans="1:29" ht="32.25" customHeight="1" x14ac:dyDescent="0.25">
      <c r="A97" s="365"/>
      <c r="B97" s="368"/>
      <c r="C97" s="190"/>
      <c r="D97" s="190"/>
      <c r="E97" s="374"/>
      <c r="F97" s="376"/>
      <c r="G97" s="379"/>
      <c r="H97" s="379"/>
      <c r="I97" s="374"/>
      <c r="J97" s="379"/>
      <c r="K97" s="284"/>
      <c r="L97" s="190"/>
      <c r="M97" s="37">
        <v>2</v>
      </c>
      <c r="N97" s="6" t="s">
        <v>272</v>
      </c>
      <c r="O97" s="138">
        <v>0</v>
      </c>
      <c r="P97" s="284"/>
      <c r="Q97" s="346"/>
      <c r="R97" s="55"/>
      <c r="S97" s="55"/>
      <c r="T97" s="55"/>
      <c r="U97" s="55"/>
      <c r="V97" s="55"/>
      <c r="W97" s="27"/>
      <c r="X97" s="55"/>
      <c r="Y97" s="55"/>
      <c r="Z97" s="55"/>
      <c r="AA97" s="55"/>
      <c r="AB97" s="55"/>
      <c r="AC97" s="56"/>
    </row>
    <row r="98" spans="1:29" ht="30.75" customHeight="1" x14ac:dyDescent="0.25">
      <c r="A98" s="365"/>
      <c r="B98" s="368"/>
      <c r="C98" s="190"/>
      <c r="D98" s="190"/>
      <c r="E98" s="374"/>
      <c r="F98" s="376"/>
      <c r="G98" s="379"/>
      <c r="H98" s="379"/>
      <c r="I98" s="374"/>
      <c r="J98" s="379"/>
      <c r="K98" s="284"/>
      <c r="L98" s="190"/>
      <c r="M98" s="37">
        <v>3</v>
      </c>
      <c r="N98" s="6" t="s">
        <v>273</v>
      </c>
      <c r="O98" s="138">
        <v>0</v>
      </c>
      <c r="P98" s="284"/>
      <c r="Q98" s="57" t="s">
        <v>274</v>
      </c>
      <c r="R98" s="55"/>
      <c r="S98" s="55"/>
      <c r="T98" s="55"/>
      <c r="U98" s="55"/>
      <c r="V98" s="55"/>
      <c r="W98" s="27"/>
      <c r="X98" s="55"/>
      <c r="Y98" s="55"/>
      <c r="Z98" s="55"/>
      <c r="AA98" s="55"/>
      <c r="AB98" s="55"/>
      <c r="AC98" s="56"/>
    </row>
    <row r="99" spans="1:29" ht="34.5" customHeight="1" x14ac:dyDescent="0.25">
      <c r="A99" s="365"/>
      <c r="B99" s="368"/>
      <c r="C99" s="191"/>
      <c r="D99" s="191"/>
      <c r="E99" s="346"/>
      <c r="F99" s="377"/>
      <c r="G99" s="380"/>
      <c r="H99" s="380"/>
      <c r="I99" s="346"/>
      <c r="J99" s="380"/>
      <c r="K99" s="286"/>
      <c r="L99" s="190"/>
      <c r="M99" s="37">
        <v>4</v>
      </c>
      <c r="N99" s="6" t="s">
        <v>275</v>
      </c>
      <c r="O99" s="138">
        <v>0</v>
      </c>
      <c r="P99" s="286"/>
      <c r="Q99" s="57" t="s">
        <v>274</v>
      </c>
      <c r="R99" s="55"/>
      <c r="S99" s="55"/>
      <c r="T99" s="55"/>
      <c r="U99" s="55"/>
      <c r="V99" s="55"/>
      <c r="W99" s="55"/>
      <c r="X99" s="27"/>
      <c r="Y99" s="55"/>
      <c r="Z99" s="55"/>
      <c r="AA99" s="55"/>
      <c r="AB99" s="55"/>
      <c r="AC99" s="56"/>
    </row>
    <row r="100" spans="1:29" ht="76.5" customHeight="1" x14ac:dyDescent="0.25">
      <c r="A100" s="365"/>
      <c r="B100" s="368"/>
      <c r="C100" s="192" t="s">
        <v>276</v>
      </c>
      <c r="D100" s="188" t="s">
        <v>277</v>
      </c>
      <c r="E100" s="318">
        <v>1</v>
      </c>
      <c r="F100" s="340">
        <v>1</v>
      </c>
      <c r="G100" s="318">
        <v>1</v>
      </c>
      <c r="H100" s="318">
        <v>1</v>
      </c>
      <c r="I100" s="318">
        <v>1</v>
      </c>
      <c r="J100" s="318">
        <v>1</v>
      </c>
      <c r="K100" s="283" t="s">
        <v>278</v>
      </c>
      <c r="L100" s="190"/>
      <c r="M100" s="24">
        <v>1</v>
      </c>
      <c r="N100" s="3" t="s">
        <v>279</v>
      </c>
      <c r="O100" s="138">
        <v>1923428.57142857</v>
      </c>
      <c r="P100" s="3" t="s">
        <v>280</v>
      </c>
      <c r="Q100" s="188" t="s">
        <v>281</v>
      </c>
      <c r="R100" s="40"/>
      <c r="S100" s="40"/>
      <c r="T100" s="40"/>
      <c r="U100" s="40"/>
      <c r="V100" s="40"/>
      <c r="W100" s="40"/>
      <c r="X100" s="40"/>
      <c r="Y100" s="40"/>
      <c r="Z100" s="40"/>
      <c r="AA100" s="40"/>
      <c r="AB100" s="58"/>
      <c r="AC100" s="41"/>
    </row>
    <row r="101" spans="1:29" ht="45" x14ac:dyDescent="0.25">
      <c r="A101" s="365"/>
      <c r="B101" s="368"/>
      <c r="C101" s="190"/>
      <c r="D101" s="186"/>
      <c r="E101" s="319"/>
      <c r="F101" s="341"/>
      <c r="G101" s="319"/>
      <c r="H101" s="319"/>
      <c r="I101" s="319"/>
      <c r="J101" s="319"/>
      <c r="K101" s="284"/>
      <c r="L101" s="190"/>
      <c r="M101" s="24">
        <v>1</v>
      </c>
      <c r="N101" s="3" t="s">
        <v>282</v>
      </c>
      <c r="O101" s="138">
        <v>0</v>
      </c>
      <c r="P101" s="59" t="s">
        <v>283</v>
      </c>
      <c r="Q101" s="186"/>
      <c r="R101" s="40"/>
      <c r="S101" s="40"/>
      <c r="T101" s="40"/>
      <c r="U101" s="40"/>
      <c r="V101" s="40"/>
      <c r="W101" s="40"/>
      <c r="X101" s="40"/>
      <c r="Y101" s="40"/>
      <c r="Z101" s="40"/>
      <c r="AA101" s="40"/>
      <c r="AB101" s="58"/>
      <c r="AC101" s="41"/>
    </row>
    <row r="102" spans="1:29" ht="60.75" thickBot="1" x14ac:dyDescent="0.3">
      <c r="A102" s="366"/>
      <c r="B102" s="369"/>
      <c r="C102" s="253"/>
      <c r="D102" s="210"/>
      <c r="E102" s="339"/>
      <c r="F102" s="342"/>
      <c r="G102" s="339"/>
      <c r="H102" s="339"/>
      <c r="I102" s="339"/>
      <c r="J102" s="339"/>
      <c r="K102" s="285"/>
      <c r="L102" s="253"/>
      <c r="M102" s="33">
        <v>1</v>
      </c>
      <c r="N102" s="20" t="s">
        <v>284</v>
      </c>
      <c r="O102" s="140">
        <v>0</v>
      </c>
      <c r="P102" s="60" t="s">
        <v>285</v>
      </c>
      <c r="Q102" s="210"/>
      <c r="R102" s="44"/>
      <c r="S102" s="44"/>
      <c r="T102" s="44"/>
      <c r="U102" s="44"/>
      <c r="V102" s="44"/>
      <c r="W102" s="44"/>
      <c r="X102" s="44"/>
      <c r="Y102" s="44"/>
      <c r="Z102" s="44"/>
      <c r="AA102" s="44"/>
      <c r="AB102" s="61"/>
      <c r="AC102" s="45"/>
    </row>
    <row r="103" spans="1:29" ht="41.25" customHeight="1" x14ac:dyDescent="0.25">
      <c r="A103" s="287" t="s">
        <v>322</v>
      </c>
      <c r="B103" s="185" t="s">
        <v>323</v>
      </c>
      <c r="C103" s="189" t="s">
        <v>324</v>
      </c>
      <c r="D103" s="189" t="s">
        <v>325</v>
      </c>
      <c r="E103" s="343">
        <v>0.42</v>
      </c>
      <c r="F103" s="343">
        <v>0.5</v>
      </c>
      <c r="G103" s="328">
        <v>0.05</v>
      </c>
      <c r="H103" s="328">
        <v>0.15</v>
      </c>
      <c r="I103" s="328">
        <v>0.15</v>
      </c>
      <c r="J103" s="328">
        <v>0.1</v>
      </c>
      <c r="K103" s="296" t="s">
        <v>286</v>
      </c>
      <c r="L103" s="189" t="s">
        <v>287</v>
      </c>
      <c r="M103" s="63">
        <v>1</v>
      </c>
      <c r="N103" s="14" t="s">
        <v>288</v>
      </c>
      <c r="O103" s="137">
        <v>728000</v>
      </c>
      <c r="P103" s="296" t="s">
        <v>219</v>
      </c>
      <c r="Q103" s="189" t="s">
        <v>289</v>
      </c>
      <c r="R103" s="64"/>
      <c r="S103" s="64"/>
      <c r="T103" s="64"/>
      <c r="U103" s="64"/>
      <c r="V103" s="64"/>
      <c r="W103" s="64"/>
      <c r="X103" s="64"/>
      <c r="Y103" s="65"/>
      <c r="Z103" s="65"/>
      <c r="AA103" s="65"/>
      <c r="AB103" s="65"/>
      <c r="AC103" s="66"/>
    </row>
    <row r="104" spans="1:29" ht="47.25" customHeight="1" x14ac:dyDescent="0.25">
      <c r="A104" s="288"/>
      <c r="B104" s="186"/>
      <c r="C104" s="190"/>
      <c r="D104" s="190"/>
      <c r="E104" s="341"/>
      <c r="F104" s="341"/>
      <c r="G104" s="313"/>
      <c r="H104" s="313"/>
      <c r="I104" s="313"/>
      <c r="J104" s="313"/>
      <c r="K104" s="297"/>
      <c r="L104" s="190"/>
      <c r="M104" s="67">
        <v>2</v>
      </c>
      <c r="N104" s="6" t="s">
        <v>631</v>
      </c>
      <c r="O104" s="138">
        <v>0</v>
      </c>
      <c r="P104" s="297"/>
      <c r="Q104" s="190"/>
      <c r="R104" s="58"/>
      <c r="S104" s="58"/>
      <c r="T104" s="58"/>
      <c r="U104" s="58"/>
      <c r="V104" s="58"/>
      <c r="W104" s="58"/>
      <c r="X104" s="58"/>
      <c r="Y104" s="68"/>
      <c r="Z104" s="68"/>
      <c r="AA104" s="68"/>
      <c r="AB104" s="68"/>
      <c r="AC104" s="69"/>
    </row>
    <row r="105" spans="1:29" ht="42.75" customHeight="1" x14ac:dyDescent="0.25">
      <c r="A105" s="288"/>
      <c r="B105" s="187"/>
      <c r="C105" s="191"/>
      <c r="D105" s="191"/>
      <c r="E105" s="344"/>
      <c r="F105" s="344"/>
      <c r="G105" s="314"/>
      <c r="H105" s="314"/>
      <c r="I105" s="314"/>
      <c r="J105" s="314"/>
      <c r="K105" s="298"/>
      <c r="L105" s="191"/>
      <c r="M105" s="67">
        <v>3</v>
      </c>
      <c r="N105" s="6" t="s">
        <v>632</v>
      </c>
      <c r="O105" s="138">
        <v>0</v>
      </c>
      <c r="P105" s="298"/>
      <c r="Q105" s="191"/>
      <c r="R105" s="40"/>
      <c r="S105" s="40"/>
      <c r="T105" s="40"/>
      <c r="U105" s="40"/>
      <c r="V105" s="40"/>
      <c r="W105" s="40"/>
      <c r="X105" s="40"/>
      <c r="Y105" s="68"/>
      <c r="Z105" s="68"/>
      <c r="AA105" s="68"/>
      <c r="AB105" s="68"/>
      <c r="AC105" s="69"/>
    </row>
    <row r="106" spans="1:29" ht="44.25" customHeight="1" x14ac:dyDescent="0.25">
      <c r="A106" s="288"/>
      <c r="B106" s="188" t="s">
        <v>335</v>
      </c>
      <c r="C106" s="330" t="s">
        <v>481</v>
      </c>
      <c r="D106" s="330" t="s">
        <v>336</v>
      </c>
      <c r="E106" s="333">
        <v>0</v>
      </c>
      <c r="F106" s="336">
        <v>4</v>
      </c>
      <c r="G106" s="336">
        <v>1</v>
      </c>
      <c r="H106" s="336">
        <v>1</v>
      </c>
      <c r="I106" s="336">
        <v>1</v>
      </c>
      <c r="J106" s="336">
        <v>1</v>
      </c>
      <c r="K106" s="321" t="s">
        <v>337</v>
      </c>
      <c r="L106" s="192" t="s">
        <v>338</v>
      </c>
      <c r="M106" s="1">
        <v>1</v>
      </c>
      <c r="N106" s="173" t="s">
        <v>482</v>
      </c>
      <c r="O106" s="138">
        <v>33950000</v>
      </c>
      <c r="P106" s="321" t="s">
        <v>339</v>
      </c>
      <c r="Q106" s="78" t="s">
        <v>142</v>
      </c>
      <c r="R106" s="58"/>
      <c r="S106" s="58"/>
      <c r="T106" s="58"/>
      <c r="U106" s="78"/>
      <c r="V106" s="78"/>
      <c r="W106" s="78"/>
      <c r="X106" s="78"/>
      <c r="Y106" s="78"/>
      <c r="Z106" s="78"/>
      <c r="AA106" s="78"/>
      <c r="AB106" s="78"/>
      <c r="AC106" s="121"/>
    </row>
    <row r="107" spans="1:29" ht="51.75" customHeight="1" x14ac:dyDescent="0.25">
      <c r="A107" s="288"/>
      <c r="B107" s="186"/>
      <c r="C107" s="331"/>
      <c r="D107" s="331"/>
      <c r="E107" s="334"/>
      <c r="F107" s="337"/>
      <c r="G107" s="337"/>
      <c r="H107" s="337"/>
      <c r="I107" s="337"/>
      <c r="J107" s="337"/>
      <c r="K107" s="322"/>
      <c r="L107" s="190"/>
      <c r="M107" s="1">
        <v>2</v>
      </c>
      <c r="N107" s="173" t="s">
        <v>483</v>
      </c>
      <c r="O107" s="138">
        <v>0</v>
      </c>
      <c r="P107" s="322"/>
      <c r="Q107" s="120" t="s">
        <v>340</v>
      </c>
      <c r="R107" s="26"/>
      <c r="S107" s="26"/>
      <c r="T107" s="26"/>
      <c r="U107" s="58"/>
      <c r="V107" s="58"/>
      <c r="W107" s="58"/>
      <c r="X107" s="58"/>
      <c r="Y107" s="58"/>
      <c r="Z107" s="79"/>
      <c r="AA107" s="79"/>
      <c r="AB107" s="79"/>
      <c r="AC107" s="122"/>
    </row>
    <row r="108" spans="1:29" ht="45" x14ac:dyDescent="0.25">
      <c r="A108" s="288"/>
      <c r="B108" s="186"/>
      <c r="C108" s="331"/>
      <c r="D108" s="331"/>
      <c r="E108" s="334"/>
      <c r="F108" s="337"/>
      <c r="G108" s="337"/>
      <c r="H108" s="337"/>
      <c r="I108" s="337"/>
      <c r="J108" s="337"/>
      <c r="K108" s="322"/>
      <c r="L108" s="190"/>
      <c r="M108" s="1">
        <v>3</v>
      </c>
      <c r="N108" s="173" t="s">
        <v>341</v>
      </c>
      <c r="O108" s="138">
        <v>0</v>
      </c>
      <c r="P108" s="324"/>
      <c r="Q108" s="120" t="s">
        <v>342</v>
      </c>
      <c r="R108" s="79"/>
      <c r="S108" s="79"/>
      <c r="T108" s="79"/>
      <c r="U108" s="79"/>
      <c r="V108" s="79"/>
      <c r="W108" s="79"/>
      <c r="X108" s="79"/>
      <c r="Y108" s="79"/>
      <c r="Z108" s="58"/>
      <c r="AA108" s="58"/>
      <c r="AB108" s="58"/>
      <c r="AC108" s="123"/>
    </row>
    <row r="109" spans="1:29" ht="45.75" thickBot="1" x14ac:dyDescent="0.3">
      <c r="A109" s="289"/>
      <c r="B109" s="210"/>
      <c r="C109" s="332"/>
      <c r="D109" s="332"/>
      <c r="E109" s="335"/>
      <c r="F109" s="338"/>
      <c r="G109" s="338"/>
      <c r="H109" s="338"/>
      <c r="I109" s="338"/>
      <c r="J109" s="338"/>
      <c r="K109" s="323"/>
      <c r="L109" s="253"/>
      <c r="M109" s="124">
        <v>4</v>
      </c>
      <c r="N109" s="125" t="s">
        <v>343</v>
      </c>
      <c r="O109" s="141">
        <v>0</v>
      </c>
      <c r="P109" s="125" t="s">
        <v>344</v>
      </c>
      <c r="Q109" s="126" t="s">
        <v>345</v>
      </c>
      <c r="R109" s="127"/>
      <c r="S109" s="127"/>
      <c r="T109" s="127"/>
      <c r="U109" s="127"/>
      <c r="V109" s="127"/>
      <c r="W109" s="128"/>
      <c r="X109" s="127"/>
      <c r="Y109" s="127"/>
      <c r="Z109" s="129"/>
      <c r="AA109" s="129"/>
      <c r="AB109" s="129"/>
      <c r="AC109" s="130"/>
    </row>
    <row r="110" spans="1:29" ht="54" x14ac:dyDescent="0.25">
      <c r="A110" s="287" t="s">
        <v>633</v>
      </c>
      <c r="B110" s="399" t="s">
        <v>326</v>
      </c>
      <c r="C110" s="189" t="s">
        <v>327</v>
      </c>
      <c r="D110" s="189" t="s">
        <v>484</v>
      </c>
      <c r="E110" s="328">
        <v>0.95</v>
      </c>
      <c r="F110" s="328">
        <v>0.95</v>
      </c>
      <c r="G110" s="328"/>
      <c r="H110" s="328">
        <v>0.9</v>
      </c>
      <c r="I110" s="328">
        <v>0.92</v>
      </c>
      <c r="J110" s="328">
        <v>0.95</v>
      </c>
      <c r="K110" s="329" t="s">
        <v>290</v>
      </c>
      <c r="L110" s="189" t="s">
        <v>287</v>
      </c>
      <c r="M110" s="10">
        <v>1</v>
      </c>
      <c r="N110" s="17" t="s">
        <v>291</v>
      </c>
      <c r="O110" s="137">
        <f>1680000/4</f>
        <v>420000</v>
      </c>
      <c r="P110" s="17" t="s">
        <v>634</v>
      </c>
      <c r="Q110" s="15" t="s">
        <v>292</v>
      </c>
      <c r="R110" s="131"/>
      <c r="S110" s="131"/>
      <c r="T110" s="131"/>
      <c r="U110" s="132"/>
      <c r="V110" s="133"/>
      <c r="W110" s="133"/>
      <c r="X110" s="132"/>
      <c r="Y110" s="134"/>
      <c r="Z110" s="134"/>
      <c r="AA110" s="132"/>
      <c r="AB110" s="134"/>
      <c r="AC110" s="135"/>
    </row>
    <row r="111" spans="1:29" ht="69.75" customHeight="1" x14ac:dyDescent="0.25">
      <c r="A111" s="288"/>
      <c r="B111" s="400"/>
      <c r="C111" s="190"/>
      <c r="D111" s="190"/>
      <c r="E111" s="313"/>
      <c r="F111" s="313"/>
      <c r="G111" s="313"/>
      <c r="H111" s="313"/>
      <c r="I111" s="313"/>
      <c r="J111" s="313"/>
      <c r="K111" s="284"/>
      <c r="L111" s="190"/>
      <c r="M111" s="1">
        <v>2</v>
      </c>
      <c r="N111" s="3" t="s">
        <v>293</v>
      </c>
      <c r="O111" s="138">
        <v>0</v>
      </c>
      <c r="P111" s="300" t="s">
        <v>635</v>
      </c>
      <c r="Q111" s="188" t="s">
        <v>294</v>
      </c>
      <c r="R111" s="73"/>
      <c r="S111" s="73"/>
      <c r="T111" s="73"/>
      <c r="U111" s="73"/>
      <c r="V111" s="73"/>
      <c r="W111" s="73"/>
      <c r="X111" s="73"/>
      <c r="Y111" s="73"/>
      <c r="Z111" s="73"/>
      <c r="AA111" s="73"/>
      <c r="AB111" s="73"/>
      <c r="AC111" s="136"/>
    </row>
    <row r="112" spans="1:29" ht="106.5" customHeight="1" x14ac:dyDescent="0.25">
      <c r="A112" s="288"/>
      <c r="B112" s="400"/>
      <c r="C112" s="190"/>
      <c r="D112" s="190"/>
      <c r="E112" s="313"/>
      <c r="F112" s="313"/>
      <c r="G112" s="313"/>
      <c r="H112" s="313"/>
      <c r="I112" s="313"/>
      <c r="J112" s="313"/>
      <c r="K112" s="284"/>
      <c r="L112" s="190"/>
      <c r="M112" s="1">
        <v>3</v>
      </c>
      <c r="N112" s="3" t="s">
        <v>295</v>
      </c>
      <c r="O112" s="138">
        <v>0</v>
      </c>
      <c r="P112" s="298"/>
      <c r="Q112" s="187"/>
      <c r="R112" s="73"/>
      <c r="S112" s="73"/>
      <c r="T112" s="73"/>
      <c r="U112" s="73"/>
      <c r="V112" s="73"/>
      <c r="W112" s="73"/>
      <c r="X112" s="73"/>
      <c r="Y112" s="73"/>
      <c r="Z112" s="73"/>
      <c r="AA112" s="73"/>
      <c r="AB112" s="73"/>
      <c r="AC112" s="136"/>
    </row>
    <row r="113" spans="1:29" ht="73.5" customHeight="1" x14ac:dyDescent="0.25">
      <c r="A113" s="288"/>
      <c r="B113" s="400"/>
      <c r="C113" s="190"/>
      <c r="D113" s="190"/>
      <c r="E113" s="313"/>
      <c r="F113" s="313"/>
      <c r="G113" s="313"/>
      <c r="H113" s="313"/>
      <c r="I113" s="313"/>
      <c r="J113" s="313"/>
      <c r="K113" s="284"/>
      <c r="L113" s="190"/>
      <c r="M113" s="1">
        <v>4</v>
      </c>
      <c r="N113" s="3" t="s">
        <v>296</v>
      </c>
      <c r="O113" s="138">
        <v>0</v>
      </c>
      <c r="P113" s="300" t="s">
        <v>297</v>
      </c>
      <c r="Q113" s="4" t="s">
        <v>298</v>
      </c>
      <c r="R113" s="73"/>
      <c r="S113" s="73"/>
      <c r="T113" s="73"/>
      <c r="U113" s="73"/>
      <c r="V113" s="73"/>
      <c r="W113" s="73"/>
      <c r="X113" s="73"/>
      <c r="Y113" s="73"/>
      <c r="Z113" s="73"/>
      <c r="AA113" s="73"/>
      <c r="AB113" s="73"/>
      <c r="AC113" s="136"/>
    </row>
    <row r="114" spans="1:29" ht="72" customHeight="1" x14ac:dyDescent="0.25">
      <c r="A114" s="288"/>
      <c r="B114" s="400"/>
      <c r="C114" s="191"/>
      <c r="D114" s="191"/>
      <c r="E114" s="314"/>
      <c r="F114" s="314"/>
      <c r="G114" s="314"/>
      <c r="H114" s="314"/>
      <c r="I114" s="314"/>
      <c r="J114" s="314"/>
      <c r="K114" s="286"/>
      <c r="L114" s="190"/>
      <c r="M114" s="1">
        <v>5</v>
      </c>
      <c r="N114" s="3" t="s">
        <v>299</v>
      </c>
      <c r="O114" s="138">
        <v>0</v>
      </c>
      <c r="P114" s="298"/>
      <c r="Q114" s="18" t="s">
        <v>300</v>
      </c>
      <c r="R114" s="73"/>
      <c r="S114" s="73"/>
      <c r="T114" s="73"/>
      <c r="U114" s="73"/>
      <c r="V114" s="73"/>
      <c r="W114" s="73"/>
      <c r="X114" s="73"/>
      <c r="Y114" s="73"/>
      <c r="Z114" s="73"/>
      <c r="AA114" s="73"/>
      <c r="AB114" s="73"/>
      <c r="AC114" s="136"/>
    </row>
    <row r="115" spans="1:29" ht="87" customHeight="1" x14ac:dyDescent="0.25">
      <c r="A115" s="288"/>
      <c r="B115" s="400"/>
      <c r="C115" s="192" t="s">
        <v>328</v>
      </c>
      <c r="D115" s="188" t="s">
        <v>636</v>
      </c>
      <c r="E115" s="312">
        <v>0.95</v>
      </c>
      <c r="F115" s="381">
        <v>0.95</v>
      </c>
      <c r="G115" s="312"/>
      <c r="H115" s="312">
        <v>0.95</v>
      </c>
      <c r="I115" s="312"/>
      <c r="J115" s="312">
        <v>0.95</v>
      </c>
      <c r="K115" s="283" t="s">
        <v>301</v>
      </c>
      <c r="L115" s="190"/>
      <c r="M115" s="1">
        <v>1</v>
      </c>
      <c r="N115" s="3" t="s">
        <v>302</v>
      </c>
      <c r="O115" s="138">
        <v>420000</v>
      </c>
      <c r="P115" s="300" t="s">
        <v>303</v>
      </c>
      <c r="Q115" s="188" t="s">
        <v>637</v>
      </c>
      <c r="R115" s="70"/>
      <c r="S115" s="70"/>
      <c r="T115" s="74"/>
      <c r="U115" s="70"/>
      <c r="V115" s="72"/>
      <c r="W115" s="74"/>
      <c r="X115" s="72"/>
      <c r="Y115" s="71"/>
      <c r="Z115" s="71"/>
      <c r="AA115" s="71"/>
      <c r="AB115" s="71"/>
      <c r="AC115" s="136"/>
    </row>
    <row r="116" spans="1:29" ht="57" customHeight="1" x14ac:dyDescent="0.25">
      <c r="A116" s="288"/>
      <c r="B116" s="400"/>
      <c r="C116" s="190"/>
      <c r="D116" s="187"/>
      <c r="E116" s="314"/>
      <c r="F116" s="382"/>
      <c r="G116" s="314"/>
      <c r="H116" s="314"/>
      <c r="I116" s="314"/>
      <c r="J116" s="314"/>
      <c r="K116" s="286"/>
      <c r="L116" s="190"/>
      <c r="M116" s="1">
        <v>2</v>
      </c>
      <c r="N116" s="3" t="s">
        <v>638</v>
      </c>
      <c r="O116" s="138">
        <v>0</v>
      </c>
      <c r="P116" s="298"/>
      <c r="Q116" s="187"/>
      <c r="R116" s="70"/>
      <c r="S116" s="70"/>
      <c r="T116" s="74"/>
      <c r="U116" s="70"/>
      <c r="V116" s="72"/>
      <c r="W116" s="74"/>
      <c r="X116" s="72"/>
      <c r="Y116" s="71"/>
      <c r="Z116" s="71"/>
      <c r="AA116" s="71"/>
      <c r="AB116" s="71"/>
      <c r="AC116" s="136"/>
    </row>
    <row r="117" spans="1:29" ht="42.75" customHeight="1" x14ac:dyDescent="0.25">
      <c r="A117" s="288"/>
      <c r="B117" s="400"/>
      <c r="C117" s="190"/>
      <c r="D117" s="188" t="s">
        <v>329</v>
      </c>
      <c r="E117" s="312">
        <v>1</v>
      </c>
      <c r="F117" s="312">
        <v>1</v>
      </c>
      <c r="G117" s="312">
        <v>1</v>
      </c>
      <c r="H117" s="312">
        <v>1</v>
      </c>
      <c r="I117" s="312">
        <v>1</v>
      </c>
      <c r="J117" s="312">
        <v>1</v>
      </c>
      <c r="K117" s="283" t="s">
        <v>304</v>
      </c>
      <c r="L117" s="190"/>
      <c r="M117" s="1">
        <v>1</v>
      </c>
      <c r="N117" s="3" t="s">
        <v>305</v>
      </c>
      <c r="O117" s="138">
        <v>0</v>
      </c>
      <c r="P117" s="300" t="s">
        <v>639</v>
      </c>
      <c r="Q117" s="188" t="s">
        <v>640</v>
      </c>
      <c r="R117" s="73"/>
      <c r="S117" s="73"/>
      <c r="T117" s="73"/>
      <c r="U117" s="73"/>
      <c r="V117" s="73"/>
      <c r="W117" s="73"/>
      <c r="X117" s="73"/>
      <c r="Y117" s="73"/>
      <c r="Z117" s="73"/>
      <c r="AA117" s="73"/>
      <c r="AB117" s="73"/>
      <c r="AC117" s="136"/>
    </row>
    <row r="118" spans="1:29" ht="60.75" customHeight="1" x14ac:dyDescent="0.25">
      <c r="A118" s="288"/>
      <c r="B118" s="400"/>
      <c r="C118" s="190"/>
      <c r="D118" s="186"/>
      <c r="E118" s="313"/>
      <c r="F118" s="313"/>
      <c r="G118" s="313"/>
      <c r="H118" s="313"/>
      <c r="I118" s="313"/>
      <c r="J118" s="313"/>
      <c r="K118" s="284"/>
      <c r="L118" s="190"/>
      <c r="M118" s="1">
        <v>2</v>
      </c>
      <c r="N118" s="3" t="s">
        <v>306</v>
      </c>
      <c r="O118" s="138">
        <v>0</v>
      </c>
      <c r="P118" s="297"/>
      <c r="Q118" s="186"/>
      <c r="R118" s="73"/>
      <c r="S118" s="73"/>
      <c r="T118" s="73"/>
      <c r="U118" s="73"/>
      <c r="V118" s="73"/>
      <c r="W118" s="73"/>
      <c r="X118" s="73"/>
      <c r="Y118" s="73"/>
      <c r="Z118" s="73"/>
      <c r="AA118" s="73"/>
      <c r="AB118" s="73"/>
      <c r="AC118" s="136"/>
    </row>
    <row r="119" spans="1:29" ht="47.25" customHeight="1" x14ac:dyDescent="0.25">
      <c r="A119" s="288"/>
      <c r="B119" s="400"/>
      <c r="C119" s="190"/>
      <c r="D119" s="186"/>
      <c r="E119" s="313"/>
      <c r="F119" s="313"/>
      <c r="G119" s="313"/>
      <c r="H119" s="313"/>
      <c r="I119" s="313"/>
      <c r="J119" s="313"/>
      <c r="K119" s="284"/>
      <c r="L119" s="190"/>
      <c r="M119" s="1">
        <v>3</v>
      </c>
      <c r="N119" s="3" t="s">
        <v>307</v>
      </c>
      <c r="O119" s="138">
        <v>0</v>
      </c>
      <c r="P119" s="297"/>
      <c r="Q119" s="186"/>
      <c r="R119" s="73"/>
      <c r="S119" s="73"/>
      <c r="T119" s="73"/>
      <c r="U119" s="73"/>
      <c r="V119" s="73"/>
      <c r="W119" s="73"/>
      <c r="X119" s="73"/>
      <c r="Y119" s="73"/>
      <c r="Z119" s="73"/>
      <c r="AA119" s="73"/>
      <c r="AB119" s="73"/>
      <c r="AC119" s="136"/>
    </row>
    <row r="120" spans="1:29" ht="44.25" customHeight="1" x14ac:dyDescent="0.25">
      <c r="A120" s="288"/>
      <c r="B120" s="400"/>
      <c r="C120" s="190"/>
      <c r="D120" s="186"/>
      <c r="E120" s="313"/>
      <c r="F120" s="313"/>
      <c r="G120" s="313"/>
      <c r="H120" s="313"/>
      <c r="I120" s="313"/>
      <c r="J120" s="313"/>
      <c r="K120" s="284"/>
      <c r="L120" s="190"/>
      <c r="M120" s="1">
        <v>4</v>
      </c>
      <c r="N120" s="3" t="s">
        <v>641</v>
      </c>
      <c r="O120" s="138">
        <v>0</v>
      </c>
      <c r="P120" s="297"/>
      <c r="Q120" s="186"/>
      <c r="R120" s="75"/>
      <c r="S120" s="75"/>
      <c r="T120" s="75"/>
      <c r="U120" s="75"/>
      <c r="V120" s="75"/>
      <c r="W120" s="73"/>
      <c r="X120" s="75"/>
      <c r="Y120" s="75"/>
      <c r="Z120" s="73"/>
      <c r="AA120" s="75"/>
      <c r="AB120" s="75"/>
      <c r="AC120" s="136"/>
    </row>
    <row r="121" spans="1:29" ht="39.75" customHeight="1" x14ac:dyDescent="0.25">
      <c r="A121" s="288"/>
      <c r="B121" s="400"/>
      <c r="C121" s="191"/>
      <c r="D121" s="187" t="s">
        <v>330</v>
      </c>
      <c r="E121" s="314"/>
      <c r="F121" s="314"/>
      <c r="G121" s="314"/>
      <c r="H121" s="314"/>
      <c r="I121" s="314"/>
      <c r="J121" s="314"/>
      <c r="K121" s="286"/>
      <c r="L121" s="190"/>
      <c r="M121" s="1">
        <v>5</v>
      </c>
      <c r="N121" s="3" t="s">
        <v>308</v>
      </c>
      <c r="O121" s="138">
        <v>0</v>
      </c>
      <c r="P121" s="298"/>
      <c r="Q121" s="187"/>
      <c r="R121" s="76"/>
      <c r="S121" s="76"/>
      <c r="T121" s="73"/>
      <c r="U121" s="76"/>
      <c r="V121" s="75"/>
      <c r="W121" s="73"/>
      <c r="X121" s="75"/>
      <c r="Y121" s="71"/>
      <c r="Z121" s="71"/>
      <c r="AA121" s="71"/>
      <c r="AB121" s="71"/>
      <c r="AC121" s="136"/>
    </row>
    <row r="122" spans="1:29" ht="48.75" customHeight="1" x14ac:dyDescent="0.25">
      <c r="A122" s="288"/>
      <c r="B122" s="400"/>
      <c r="C122" s="188" t="s">
        <v>331</v>
      </c>
      <c r="D122" s="188" t="s">
        <v>332</v>
      </c>
      <c r="E122" s="306">
        <v>1</v>
      </c>
      <c r="F122" s="306">
        <v>1</v>
      </c>
      <c r="G122" s="306">
        <v>1</v>
      </c>
      <c r="H122" s="306">
        <v>1</v>
      </c>
      <c r="I122" s="306">
        <v>1</v>
      </c>
      <c r="J122" s="306">
        <v>1</v>
      </c>
      <c r="K122" s="300" t="s">
        <v>309</v>
      </c>
      <c r="L122" s="190"/>
      <c r="M122" s="4">
        <v>1</v>
      </c>
      <c r="N122" s="3" t="s">
        <v>310</v>
      </c>
      <c r="O122" s="138">
        <v>420000</v>
      </c>
      <c r="P122" s="300" t="s">
        <v>311</v>
      </c>
      <c r="Q122" s="188" t="s">
        <v>642</v>
      </c>
      <c r="R122" s="73"/>
      <c r="S122" s="73"/>
      <c r="T122" s="73"/>
      <c r="U122" s="73"/>
      <c r="V122" s="73"/>
      <c r="W122" s="73"/>
      <c r="X122" s="73"/>
      <c r="Y122" s="73"/>
      <c r="Z122" s="73"/>
      <c r="AA122" s="73"/>
      <c r="AB122" s="73"/>
      <c r="AC122" s="136"/>
    </row>
    <row r="123" spans="1:29" ht="58.5" customHeight="1" x14ac:dyDescent="0.25">
      <c r="A123" s="288"/>
      <c r="B123" s="400"/>
      <c r="C123" s="186"/>
      <c r="D123" s="186"/>
      <c r="E123" s="307"/>
      <c r="F123" s="307"/>
      <c r="G123" s="307"/>
      <c r="H123" s="307"/>
      <c r="I123" s="307"/>
      <c r="J123" s="307"/>
      <c r="K123" s="297"/>
      <c r="L123" s="190"/>
      <c r="M123" s="4">
        <v>2</v>
      </c>
      <c r="N123" s="3" t="s">
        <v>312</v>
      </c>
      <c r="O123" s="138">
        <v>0</v>
      </c>
      <c r="P123" s="298"/>
      <c r="Q123" s="187"/>
      <c r="R123" s="73"/>
      <c r="S123" s="73"/>
      <c r="T123" s="73"/>
      <c r="U123" s="73"/>
      <c r="V123" s="73"/>
      <c r="W123" s="73"/>
      <c r="X123" s="73"/>
      <c r="Y123" s="73"/>
      <c r="Z123" s="73"/>
      <c r="AA123" s="73"/>
      <c r="AB123" s="73"/>
      <c r="AC123" s="136"/>
    </row>
    <row r="124" spans="1:29" ht="67.5" x14ac:dyDescent="0.25">
      <c r="A124" s="288"/>
      <c r="B124" s="400"/>
      <c r="C124" s="186"/>
      <c r="D124" s="186"/>
      <c r="E124" s="307"/>
      <c r="F124" s="307"/>
      <c r="G124" s="307"/>
      <c r="H124" s="307"/>
      <c r="I124" s="307"/>
      <c r="J124" s="307"/>
      <c r="K124" s="297"/>
      <c r="L124" s="190"/>
      <c r="M124" s="1">
        <v>1</v>
      </c>
      <c r="N124" s="3" t="s">
        <v>313</v>
      </c>
      <c r="O124" s="138">
        <v>0</v>
      </c>
      <c r="P124" s="3" t="s">
        <v>314</v>
      </c>
      <c r="Q124" s="4" t="s">
        <v>315</v>
      </c>
      <c r="R124" s="73"/>
      <c r="S124" s="73"/>
      <c r="T124" s="73"/>
      <c r="U124" s="73"/>
      <c r="V124" s="73"/>
      <c r="W124" s="73"/>
      <c r="X124" s="73"/>
      <c r="Y124" s="73"/>
      <c r="Z124" s="73"/>
      <c r="AA124" s="73"/>
      <c r="AB124" s="73"/>
      <c r="AC124" s="136"/>
    </row>
    <row r="125" spans="1:29" ht="94.5" x14ac:dyDescent="0.25">
      <c r="A125" s="288"/>
      <c r="B125" s="400"/>
      <c r="C125" s="187"/>
      <c r="D125" s="187"/>
      <c r="E125" s="311"/>
      <c r="F125" s="311"/>
      <c r="G125" s="311"/>
      <c r="H125" s="311"/>
      <c r="I125" s="311"/>
      <c r="J125" s="311"/>
      <c r="K125" s="298"/>
      <c r="L125" s="190"/>
      <c r="M125" s="1">
        <v>2</v>
      </c>
      <c r="N125" s="3" t="s">
        <v>316</v>
      </c>
      <c r="O125" s="138">
        <v>0</v>
      </c>
      <c r="P125" s="3" t="s">
        <v>643</v>
      </c>
      <c r="Q125" s="4" t="s">
        <v>317</v>
      </c>
      <c r="R125" s="73"/>
      <c r="S125" s="73"/>
      <c r="T125" s="73"/>
      <c r="U125" s="73"/>
      <c r="V125" s="73"/>
      <c r="W125" s="73"/>
      <c r="X125" s="73"/>
      <c r="Y125" s="73"/>
      <c r="Z125" s="73"/>
      <c r="AA125" s="73"/>
      <c r="AB125" s="73"/>
      <c r="AC125" s="136"/>
    </row>
    <row r="126" spans="1:29" ht="43.5" customHeight="1" x14ac:dyDescent="0.25">
      <c r="A126" s="288"/>
      <c r="B126" s="400"/>
      <c r="C126" s="192" t="s">
        <v>333</v>
      </c>
      <c r="D126" s="192" t="s">
        <v>334</v>
      </c>
      <c r="E126" s="312">
        <v>1.03</v>
      </c>
      <c r="F126" s="312">
        <v>1</v>
      </c>
      <c r="G126" s="312">
        <v>1</v>
      </c>
      <c r="H126" s="312">
        <v>1</v>
      </c>
      <c r="I126" s="312">
        <v>1</v>
      </c>
      <c r="J126" s="312">
        <v>1</v>
      </c>
      <c r="K126" s="325" t="s">
        <v>644</v>
      </c>
      <c r="L126" s="190"/>
      <c r="M126" s="1">
        <v>1</v>
      </c>
      <c r="N126" s="3" t="s">
        <v>318</v>
      </c>
      <c r="O126" s="138">
        <v>420000</v>
      </c>
      <c r="P126" s="300" t="s">
        <v>319</v>
      </c>
      <c r="Q126" s="188" t="s">
        <v>114</v>
      </c>
      <c r="R126" s="73"/>
      <c r="S126" s="73"/>
      <c r="T126" s="73"/>
      <c r="U126" s="73"/>
      <c r="V126" s="73"/>
      <c r="W126" s="73"/>
      <c r="X126" s="73"/>
      <c r="Y126" s="73"/>
      <c r="Z126" s="73"/>
      <c r="AA126" s="73"/>
      <c r="AB126" s="73"/>
      <c r="AC126" s="136"/>
    </row>
    <row r="127" spans="1:29" ht="48.75" customHeight="1" x14ac:dyDescent="0.25">
      <c r="A127" s="288"/>
      <c r="B127" s="400"/>
      <c r="C127" s="190"/>
      <c r="D127" s="190"/>
      <c r="E127" s="313"/>
      <c r="F127" s="313"/>
      <c r="G127" s="313"/>
      <c r="H127" s="313"/>
      <c r="I127" s="313"/>
      <c r="J127" s="313"/>
      <c r="K127" s="326"/>
      <c r="L127" s="190"/>
      <c r="M127" s="1">
        <v>2</v>
      </c>
      <c r="N127" s="3" t="s">
        <v>320</v>
      </c>
      <c r="O127" s="138">
        <v>0</v>
      </c>
      <c r="P127" s="297"/>
      <c r="Q127" s="186"/>
      <c r="R127" s="73"/>
      <c r="S127" s="73"/>
      <c r="T127" s="73"/>
      <c r="U127" s="73"/>
      <c r="V127" s="73"/>
      <c r="W127" s="73"/>
      <c r="X127" s="73"/>
      <c r="Y127" s="77"/>
      <c r="Z127" s="77"/>
      <c r="AA127" s="77"/>
      <c r="AB127" s="77"/>
      <c r="AC127" s="84"/>
    </row>
    <row r="128" spans="1:29" ht="77.25" customHeight="1" x14ac:dyDescent="0.25">
      <c r="A128" s="288"/>
      <c r="B128" s="400"/>
      <c r="C128" s="191"/>
      <c r="D128" s="191"/>
      <c r="E128" s="314"/>
      <c r="F128" s="314"/>
      <c r="G128" s="314"/>
      <c r="H128" s="314"/>
      <c r="I128" s="314"/>
      <c r="J128" s="314"/>
      <c r="K128" s="327"/>
      <c r="L128" s="191"/>
      <c r="M128" s="1">
        <v>3</v>
      </c>
      <c r="N128" s="3" t="s">
        <v>321</v>
      </c>
      <c r="O128" s="138">
        <v>0</v>
      </c>
      <c r="P128" s="298"/>
      <c r="Q128" s="187"/>
      <c r="R128" s="73"/>
      <c r="S128" s="73"/>
      <c r="T128" s="73"/>
      <c r="U128" s="73"/>
      <c r="V128" s="73"/>
      <c r="W128" s="73"/>
      <c r="X128" s="73"/>
      <c r="Y128" s="77"/>
      <c r="Z128" s="77"/>
      <c r="AA128" s="77"/>
      <c r="AB128" s="77"/>
      <c r="AC128" s="84"/>
    </row>
    <row r="129" spans="1:29" ht="64.5" customHeight="1" x14ac:dyDescent="0.25">
      <c r="A129" s="288"/>
      <c r="B129" s="400"/>
      <c r="C129" s="192" t="s">
        <v>359</v>
      </c>
      <c r="D129" s="192" t="s">
        <v>360</v>
      </c>
      <c r="E129" s="318">
        <v>0.93</v>
      </c>
      <c r="F129" s="318">
        <v>0.95</v>
      </c>
      <c r="G129" s="318">
        <v>0.9</v>
      </c>
      <c r="H129" s="318">
        <v>0.92</v>
      </c>
      <c r="I129" s="318">
        <v>0.93</v>
      </c>
      <c r="J129" s="318">
        <v>0.95</v>
      </c>
      <c r="K129" s="283" t="s">
        <v>361</v>
      </c>
      <c r="L129" s="192" t="s">
        <v>362</v>
      </c>
      <c r="M129" s="1">
        <v>1</v>
      </c>
      <c r="N129" s="174" t="s">
        <v>363</v>
      </c>
      <c r="O129" s="138">
        <f>42815988.75/4</f>
        <v>10703997.1875</v>
      </c>
      <c r="P129" s="300" t="s">
        <v>364</v>
      </c>
      <c r="Q129" s="188" t="s">
        <v>365</v>
      </c>
      <c r="R129" s="40"/>
      <c r="S129" s="40"/>
      <c r="T129" s="40"/>
      <c r="U129" s="68"/>
      <c r="V129" s="68"/>
      <c r="W129" s="68"/>
      <c r="X129" s="73"/>
      <c r="Y129" s="77"/>
      <c r="Z129" s="77"/>
      <c r="AA129" s="77"/>
      <c r="AB129" s="77"/>
      <c r="AC129" s="84"/>
    </row>
    <row r="130" spans="1:29" ht="65.25" customHeight="1" x14ac:dyDescent="0.25">
      <c r="A130" s="288"/>
      <c r="B130" s="400"/>
      <c r="C130" s="190"/>
      <c r="D130" s="190"/>
      <c r="E130" s="319"/>
      <c r="F130" s="319"/>
      <c r="G130" s="319"/>
      <c r="H130" s="319"/>
      <c r="I130" s="319"/>
      <c r="J130" s="319"/>
      <c r="K130" s="284"/>
      <c r="L130" s="190"/>
      <c r="M130" s="1">
        <v>2</v>
      </c>
      <c r="N130" s="174" t="s">
        <v>366</v>
      </c>
      <c r="O130" s="138">
        <v>0</v>
      </c>
      <c r="P130" s="297"/>
      <c r="Q130" s="186"/>
      <c r="R130" s="40"/>
      <c r="S130" s="40"/>
      <c r="T130" s="40"/>
      <c r="U130" s="68"/>
      <c r="V130" s="68"/>
      <c r="W130" s="68"/>
      <c r="X130" s="73"/>
      <c r="Y130" s="77"/>
      <c r="Z130" s="77"/>
      <c r="AA130" s="77"/>
      <c r="AB130" s="77"/>
      <c r="AC130" s="84"/>
    </row>
    <row r="131" spans="1:29" ht="71.25" customHeight="1" x14ac:dyDescent="0.25">
      <c r="A131" s="288"/>
      <c r="B131" s="400"/>
      <c r="C131" s="190"/>
      <c r="D131" s="190"/>
      <c r="E131" s="319"/>
      <c r="F131" s="319"/>
      <c r="G131" s="319"/>
      <c r="H131" s="319"/>
      <c r="I131" s="319"/>
      <c r="J131" s="319"/>
      <c r="K131" s="284"/>
      <c r="L131" s="190"/>
      <c r="M131" s="1">
        <v>3</v>
      </c>
      <c r="N131" s="174" t="s">
        <v>367</v>
      </c>
      <c r="O131" s="138">
        <v>0</v>
      </c>
      <c r="P131" s="298"/>
      <c r="Q131" s="187"/>
      <c r="R131" s="40"/>
      <c r="S131" s="40"/>
      <c r="T131" s="40"/>
      <c r="U131" s="68"/>
      <c r="V131" s="68"/>
      <c r="W131" s="68"/>
      <c r="X131" s="73"/>
      <c r="Y131" s="77"/>
      <c r="Z131" s="77"/>
      <c r="AA131" s="77"/>
      <c r="AB131" s="77"/>
      <c r="AC131" s="84"/>
    </row>
    <row r="132" spans="1:29" ht="138.75" customHeight="1" x14ac:dyDescent="0.25">
      <c r="A132" s="288"/>
      <c r="B132" s="400"/>
      <c r="C132" s="191"/>
      <c r="D132" s="191"/>
      <c r="E132" s="320"/>
      <c r="F132" s="320"/>
      <c r="G132" s="320"/>
      <c r="H132" s="320"/>
      <c r="I132" s="320"/>
      <c r="J132" s="320"/>
      <c r="K132" s="286"/>
      <c r="L132" s="190"/>
      <c r="M132" s="1">
        <v>4</v>
      </c>
      <c r="N132" s="174" t="s">
        <v>368</v>
      </c>
      <c r="O132" s="138">
        <v>0</v>
      </c>
      <c r="P132" s="3" t="s">
        <v>369</v>
      </c>
      <c r="Q132" s="4" t="s">
        <v>370</v>
      </c>
      <c r="R132" s="85"/>
      <c r="S132" s="85"/>
      <c r="T132" s="85"/>
      <c r="U132" s="68"/>
      <c r="V132" s="68"/>
      <c r="W132" s="68"/>
      <c r="X132" s="73"/>
      <c r="Y132" s="77"/>
      <c r="Z132" s="77"/>
      <c r="AA132" s="77"/>
      <c r="AB132" s="77"/>
      <c r="AC132" s="84"/>
    </row>
    <row r="133" spans="1:29" ht="51.75" customHeight="1" x14ac:dyDescent="0.25">
      <c r="A133" s="288"/>
      <c r="B133" s="400"/>
      <c r="C133" s="188" t="s">
        <v>371</v>
      </c>
      <c r="D133" s="188" t="s">
        <v>372</v>
      </c>
      <c r="E133" s="306">
        <v>1</v>
      </c>
      <c r="F133" s="306">
        <v>1</v>
      </c>
      <c r="G133" s="306"/>
      <c r="H133" s="306">
        <v>1</v>
      </c>
      <c r="I133" s="306">
        <v>1</v>
      </c>
      <c r="J133" s="306"/>
      <c r="K133" s="300" t="s">
        <v>373</v>
      </c>
      <c r="L133" s="190"/>
      <c r="M133" s="4">
        <v>1</v>
      </c>
      <c r="N133" s="3" t="s">
        <v>374</v>
      </c>
      <c r="O133" s="138">
        <f>10703997.1875+700000</f>
        <v>11403997.1875</v>
      </c>
      <c r="P133" s="3" t="s">
        <v>375</v>
      </c>
      <c r="Q133" s="192" t="s">
        <v>376</v>
      </c>
      <c r="R133" s="26"/>
      <c r="S133" s="26"/>
      <c r="T133" s="26"/>
      <c r="U133" s="55"/>
      <c r="V133" s="55"/>
      <c r="W133" s="55"/>
      <c r="X133" s="73"/>
      <c r="Y133" s="77"/>
      <c r="Z133" s="77"/>
      <c r="AA133" s="77"/>
      <c r="AB133" s="77"/>
      <c r="AC133" s="84"/>
    </row>
    <row r="134" spans="1:29" ht="109.5" customHeight="1" x14ac:dyDescent="0.25">
      <c r="A134" s="288"/>
      <c r="B134" s="400"/>
      <c r="C134" s="186"/>
      <c r="D134" s="186"/>
      <c r="E134" s="307"/>
      <c r="F134" s="307"/>
      <c r="G134" s="307"/>
      <c r="H134" s="307"/>
      <c r="I134" s="307"/>
      <c r="J134" s="307"/>
      <c r="K134" s="297"/>
      <c r="L134" s="190"/>
      <c r="M134" s="4">
        <v>2</v>
      </c>
      <c r="N134" s="3" t="s">
        <v>377</v>
      </c>
      <c r="O134" s="138"/>
      <c r="P134" s="6" t="s">
        <v>378</v>
      </c>
      <c r="Q134" s="190"/>
      <c r="R134" s="40"/>
      <c r="S134" s="40"/>
      <c r="T134" s="40"/>
      <c r="U134" s="68"/>
      <c r="V134" s="68"/>
      <c r="W134" s="68"/>
      <c r="X134" s="73"/>
      <c r="Y134" s="77"/>
      <c r="Z134" s="77"/>
      <c r="AA134" s="77"/>
      <c r="AB134" s="77"/>
      <c r="AC134" s="84"/>
    </row>
    <row r="135" spans="1:29" ht="54.75" customHeight="1" x14ac:dyDescent="0.25">
      <c r="A135" s="288"/>
      <c r="B135" s="400"/>
      <c r="C135" s="187"/>
      <c r="D135" s="187"/>
      <c r="E135" s="311"/>
      <c r="F135" s="311"/>
      <c r="G135" s="311"/>
      <c r="H135" s="311"/>
      <c r="I135" s="311"/>
      <c r="J135" s="311"/>
      <c r="K135" s="298"/>
      <c r="L135" s="190"/>
      <c r="M135" s="4">
        <v>3</v>
      </c>
      <c r="N135" s="3" t="s">
        <v>379</v>
      </c>
      <c r="O135" s="138">
        <v>0</v>
      </c>
      <c r="P135" s="3" t="s">
        <v>375</v>
      </c>
      <c r="Q135" s="191"/>
      <c r="R135" s="26"/>
      <c r="S135" s="26"/>
      <c r="T135" s="40"/>
      <c r="U135" s="55"/>
      <c r="V135" s="55"/>
      <c r="W135" s="68"/>
      <c r="X135" s="73"/>
      <c r="Y135" s="77"/>
      <c r="Z135" s="77"/>
      <c r="AA135" s="77"/>
      <c r="AB135" s="77"/>
      <c r="AC135" s="84"/>
    </row>
    <row r="136" spans="1:29" ht="94.5" customHeight="1" x14ac:dyDescent="0.25">
      <c r="A136" s="288"/>
      <c r="B136" s="400"/>
      <c r="C136" s="192" t="s">
        <v>575</v>
      </c>
      <c r="D136" s="192" t="s">
        <v>380</v>
      </c>
      <c r="E136" s="312" t="s">
        <v>72</v>
      </c>
      <c r="F136" s="312">
        <v>1</v>
      </c>
      <c r="G136" s="312">
        <v>1</v>
      </c>
      <c r="H136" s="312">
        <v>1</v>
      </c>
      <c r="I136" s="312">
        <v>1</v>
      </c>
      <c r="J136" s="312">
        <v>1</v>
      </c>
      <c r="K136" s="300" t="s">
        <v>381</v>
      </c>
      <c r="L136" s="190"/>
      <c r="M136" s="1">
        <v>1</v>
      </c>
      <c r="N136" s="6" t="s">
        <v>382</v>
      </c>
      <c r="O136" s="138">
        <f>19629685.7926+O129</f>
        <v>30333682.980099998</v>
      </c>
      <c r="P136" s="6" t="s">
        <v>383</v>
      </c>
      <c r="Q136" s="188" t="s">
        <v>384</v>
      </c>
      <c r="R136" s="40"/>
      <c r="S136" s="40"/>
      <c r="T136" s="40"/>
      <c r="U136" s="68"/>
      <c r="V136" s="68"/>
      <c r="W136" s="68"/>
      <c r="X136" s="73"/>
      <c r="Y136" s="77"/>
      <c r="Z136" s="77"/>
      <c r="AA136" s="77"/>
      <c r="AB136" s="77"/>
      <c r="AC136" s="84"/>
    </row>
    <row r="137" spans="1:29" ht="48.75" customHeight="1" x14ac:dyDescent="0.25">
      <c r="A137" s="288"/>
      <c r="B137" s="400"/>
      <c r="C137" s="190"/>
      <c r="D137" s="190"/>
      <c r="E137" s="313"/>
      <c r="F137" s="313"/>
      <c r="G137" s="313"/>
      <c r="H137" s="313"/>
      <c r="I137" s="313"/>
      <c r="J137" s="313"/>
      <c r="K137" s="297"/>
      <c r="L137" s="190"/>
      <c r="M137" s="1">
        <v>2</v>
      </c>
      <c r="N137" s="6" t="s">
        <v>385</v>
      </c>
      <c r="O137" s="138">
        <v>0</v>
      </c>
      <c r="P137" s="3" t="s">
        <v>375</v>
      </c>
      <c r="Q137" s="186"/>
      <c r="R137" s="40"/>
      <c r="S137" s="40"/>
      <c r="T137" s="40"/>
      <c r="U137" s="68"/>
      <c r="V137" s="68"/>
      <c r="W137" s="68"/>
      <c r="X137" s="73"/>
      <c r="Y137" s="77"/>
      <c r="Z137" s="77"/>
      <c r="AA137" s="77"/>
      <c r="AB137" s="77"/>
      <c r="AC137" s="84"/>
    </row>
    <row r="138" spans="1:29" ht="123" customHeight="1" x14ac:dyDescent="0.25">
      <c r="A138" s="288"/>
      <c r="B138" s="400"/>
      <c r="C138" s="190"/>
      <c r="D138" s="191"/>
      <c r="E138" s="314"/>
      <c r="F138" s="314"/>
      <c r="G138" s="314"/>
      <c r="H138" s="314"/>
      <c r="I138" s="314"/>
      <c r="J138" s="314"/>
      <c r="K138" s="298"/>
      <c r="L138" s="190"/>
      <c r="M138" s="1">
        <v>3</v>
      </c>
      <c r="N138" s="6" t="s">
        <v>386</v>
      </c>
      <c r="O138" s="138"/>
      <c r="P138" s="6" t="s">
        <v>387</v>
      </c>
      <c r="Q138" s="187"/>
      <c r="R138" s="40"/>
      <c r="S138" s="40"/>
      <c r="T138" s="40"/>
      <c r="U138" s="68"/>
      <c r="V138" s="68"/>
      <c r="W138" s="68"/>
      <c r="X138" s="73"/>
      <c r="Y138" s="77"/>
      <c r="Z138" s="77"/>
      <c r="AA138" s="77"/>
      <c r="AB138" s="77"/>
      <c r="AC138" s="84"/>
    </row>
    <row r="139" spans="1:29" ht="81" customHeight="1" x14ac:dyDescent="0.25">
      <c r="A139" s="288"/>
      <c r="B139" s="400"/>
      <c r="C139" s="191"/>
      <c r="D139" s="1" t="s">
        <v>388</v>
      </c>
      <c r="E139" s="62">
        <v>1</v>
      </c>
      <c r="F139" s="62">
        <v>1</v>
      </c>
      <c r="G139" s="62">
        <v>1</v>
      </c>
      <c r="H139" s="62">
        <v>1</v>
      </c>
      <c r="I139" s="62">
        <v>1</v>
      </c>
      <c r="J139" s="62">
        <v>1</v>
      </c>
      <c r="K139" s="3" t="s">
        <v>389</v>
      </c>
      <c r="L139" s="190"/>
      <c r="M139" s="1">
        <v>4</v>
      </c>
      <c r="N139" s="6" t="s">
        <v>390</v>
      </c>
      <c r="O139" s="138">
        <v>2380000</v>
      </c>
      <c r="P139" s="6" t="s">
        <v>391</v>
      </c>
      <c r="Q139" s="4" t="s">
        <v>392</v>
      </c>
      <c r="R139" s="40"/>
      <c r="S139" s="40"/>
      <c r="T139" s="40"/>
      <c r="U139" s="68"/>
      <c r="V139" s="68"/>
      <c r="W139" s="68"/>
      <c r="X139" s="73"/>
      <c r="Y139" s="77"/>
      <c r="Z139" s="77"/>
      <c r="AA139" s="77"/>
      <c r="AB139" s="77"/>
      <c r="AC139" s="84"/>
    </row>
    <row r="140" spans="1:29" ht="81" customHeight="1" x14ac:dyDescent="0.25">
      <c r="A140" s="288"/>
      <c r="B140" s="400"/>
      <c r="C140" s="192" t="s">
        <v>580</v>
      </c>
      <c r="D140" s="192" t="s">
        <v>576</v>
      </c>
      <c r="E140" s="312">
        <v>0</v>
      </c>
      <c r="F140" s="312">
        <v>1</v>
      </c>
      <c r="G140" s="312">
        <v>1</v>
      </c>
      <c r="H140" s="312">
        <v>1</v>
      </c>
      <c r="I140" s="312">
        <v>1</v>
      </c>
      <c r="J140" s="312">
        <v>1</v>
      </c>
      <c r="K140" s="300" t="s">
        <v>645</v>
      </c>
      <c r="L140" s="190"/>
      <c r="M140" s="1">
        <v>1</v>
      </c>
      <c r="N140" s="6" t="s">
        <v>577</v>
      </c>
      <c r="O140" s="138"/>
      <c r="P140" s="90" t="s">
        <v>581</v>
      </c>
      <c r="Q140" s="188" t="s">
        <v>384</v>
      </c>
      <c r="R140" s="40"/>
      <c r="S140" s="40"/>
      <c r="T140" s="40"/>
      <c r="U140" s="68"/>
      <c r="V140" s="68"/>
      <c r="W140" s="68"/>
      <c r="X140" s="73"/>
      <c r="Y140" s="77"/>
      <c r="Z140" s="77"/>
      <c r="AA140" s="77"/>
      <c r="AB140" s="77"/>
      <c r="AC140" s="84"/>
    </row>
    <row r="141" spans="1:29" ht="81" customHeight="1" x14ac:dyDescent="0.25">
      <c r="A141" s="288"/>
      <c r="B141" s="400"/>
      <c r="C141" s="190"/>
      <c r="D141" s="190"/>
      <c r="E141" s="313"/>
      <c r="F141" s="313"/>
      <c r="G141" s="313"/>
      <c r="H141" s="313"/>
      <c r="I141" s="313"/>
      <c r="J141" s="313"/>
      <c r="K141" s="297"/>
      <c r="L141" s="190"/>
      <c r="M141" s="1">
        <v>2</v>
      </c>
      <c r="N141" s="6" t="s">
        <v>578</v>
      </c>
      <c r="O141" s="138"/>
      <c r="P141" s="90" t="s">
        <v>646</v>
      </c>
      <c r="Q141" s="186"/>
      <c r="R141" s="40"/>
      <c r="S141" s="40"/>
      <c r="T141" s="40"/>
      <c r="U141" s="68"/>
      <c r="V141" s="68"/>
      <c r="W141" s="68"/>
      <c r="X141" s="73"/>
      <c r="Y141" s="77"/>
      <c r="Z141" s="77"/>
      <c r="AA141" s="77"/>
      <c r="AB141" s="77"/>
      <c r="AC141" s="84"/>
    </row>
    <row r="142" spans="1:29" ht="76.5" customHeight="1" x14ac:dyDescent="0.25">
      <c r="A142" s="288"/>
      <c r="B142" s="400"/>
      <c r="C142" s="191"/>
      <c r="D142" s="191"/>
      <c r="E142" s="314"/>
      <c r="F142" s="314"/>
      <c r="G142" s="314"/>
      <c r="H142" s="314"/>
      <c r="I142" s="314"/>
      <c r="J142" s="314"/>
      <c r="K142" s="298"/>
      <c r="L142" s="191"/>
      <c r="M142" s="1">
        <v>3</v>
      </c>
      <c r="N142" s="6" t="s">
        <v>579</v>
      </c>
      <c r="O142" s="138"/>
      <c r="P142" s="6"/>
      <c r="Q142" s="187"/>
      <c r="R142" s="40"/>
      <c r="S142" s="40"/>
      <c r="T142" s="40"/>
      <c r="U142" s="68"/>
      <c r="V142" s="68"/>
      <c r="W142" s="68"/>
      <c r="X142" s="73"/>
      <c r="Y142" s="77"/>
      <c r="Z142" s="77"/>
      <c r="AA142" s="77"/>
      <c r="AB142" s="77"/>
      <c r="AC142" s="84"/>
    </row>
    <row r="143" spans="1:29" ht="81" customHeight="1" x14ac:dyDescent="0.25">
      <c r="A143" s="288"/>
      <c r="B143" s="400"/>
      <c r="C143" s="188" t="s">
        <v>346</v>
      </c>
      <c r="D143" s="192" t="s">
        <v>347</v>
      </c>
      <c r="E143" s="345" t="s">
        <v>72</v>
      </c>
      <c r="F143" s="308">
        <v>1</v>
      </c>
      <c r="G143" s="306">
        <v>1</v>
      </c>
      <c r="H143" s="306">
        <v>1</v>
      </c>
      <c r="I143" s="306">
        <v>1</v>
      </c>
      <c r="J143" s="306">
        <v>1</v>
      </c>
      <c r="K143" s="300" t="s">
        <v>348</v>
      </c>
      <c r="L143" s="192" t="s">
        <v>485</v>
      </c>
      <c r="M143" s="2">
        <v>1</v>
      </c>
      <c r="N143" s="3" t="s">
        <v>349</v>
      </c>
      <c r="O143" s="138">
        <v>48589064.5</v>
      </c>
      <c r="P143" s="106" t="s">
        <v>219</v>
      </c>
      <c r="Q143" s="188" t="s">
        <v>350</v>
      </c>
      <c r="R143" s="80"/>
      <c r="S143" s="80"/>
      <c r="T143" s="80"/>
      <c r="U143" s="82"/>
      <c r="V143" s="82"/>
      <c r="W143" s="82"/>
      <c r="X143" s="82"/>
      <c r="Y143" s="82"/>
      <c r="Z143" s="82"/>
      <c r="AA143" s="82"/>
      <c r="AB143" s="82"/>
      <c r="AC143" s="83"/>
    </row>
    <row r="144" spans="1:29" ht="56.25" customHeight="1" x14ac:dyDescent="0.25">
      <c r="A144" s="288"/>
      <c r="B144" s="400"/>
      <c r="C144" s="186"/>
      <c r="D144" s="190"/>
      <c r="E144" s="374"/>
      <c r="F144" s="309"/>
      <c r="G144" s="307"/>
      <c r="H144" s="307"/>
      <c r="I144" s="307"/>
      <c r="J144" s="307"/>
      <c r="K144" s="297"/>
      <c r="L144" s="190"/>
      <c r="M144" s="2">
        <f>M143+1</f>
        <v>2</v>
      </c>
      <c r="N144" s="3" t="s">
        <v>647</v>
      </c>
      <c r="O144" s="138"/>
      <c r="P144" s="106" t="s">
        <v>219</v>
      </c>
      <c r="Q144" s="186"/>
      <c r="R144" s="80"/>
      <c r="S144" s="80"/>
      <c r="T144" s="81"/>
      <c r="U144" s="82"/>
      <c r="V144" s="82"/>
      <c r="W144" s="82"/>
      <c r="X144" s="82"/>
      <c r="Y144" s="82"/>
      <c r="Z144" s="82"/>
      <c r="AA144" s="82"/>
      <c r="AB144" s="82"/>
      <c r="AC144" s="83"/>
    </row>
    <row r="145" spans="1:29" ht="95.25" customHeight="1" x14ac:dyDescent="0.25">
      <c r="A145" s="288"/>
      <c r="B145" s="400"/>
      <c r="C145" s="186"/>
      <c r="D145" s="190"/>
      <c r="E145" s="374"/>
      <c r="F145" s="309"/>
      <c r="G145" s="307"/>
      <c r="H145" s="307"/>
      <c r="I145" s="307"/>
      <c r="J145" s="307"/>
      <c r="K145" s="297"/>
      <c r="L145" s="190"/>
      <c r="M145" s="2">
        <f>M144+1</f>
        <v>3</v>
      </c>
      <c r="N145" s="3" t="s">
        <v>351</v>
      </c>
      <c r="O145" s="138"/>
      <c r="P145" s="3" t="s">
        <v>648</v>
      </c>
      <c r="Q145" s="186"/>
      <c r="R145" s="82"/>
      <c r="S145" s="82"/>
      <c r="T145" s="80"/>
      <c r="U145" s="82"/>
      <c r="V145" s="82"/>
      <c r="W145" s="82"/>
      <c r="X145" s="82"/>
      <c r="Y145" s="82"/>
      <c r="Z145" s="82"/>
      <c r="AA145" s="82"/>
      <c r="AB145" s="82"/>
      <c r="AC145" s="83"/>
    </row>
    <row r="146" spans="1:29" ht="61.5" customHeight="1" x14ac:dyDescent="0.25">
      <c r="A146" s="288"/>
      <c r="B146" s="400"/>
      <c r="C146" s="186"/>
      <c r="D146" s="190"/>
      <c r="E146" s="374"/>
      <c r="F146" s="309"/>
      <c r="G146" s="307"/>
      <c r="H146" s="307"/>
      <c r="I146" s="307"/>
      <c r="J146" s="307"/>
      <c r="K146" s="297"/>
      <c r="L146" s="190"/>
      <c r="M146" s="2">
        <f>M145+1</f>
        <v>4</v>
      </c>
      <c r="N146" s="3" t="s">
        <v>352</v>
      </c>
      <c r="O146" s="138"/>
      <c r="P146" s="3" t="s">
        <v>219</v>
      </c>
      <c r="Q146" s="186"/>
      <c r="R146" s="82"/>
      <c r="S146" s="82"/>
      <c r="T146" s="80"/>
      <c r="U146" s="82"/>
      <c r="V146" s="82"/>
      <c r="W146" s="82"/>
      <c r="X146" s="82"/>
      <c r="Y146" s="82"/>
      <c r="Z146" s="82"/>
      <c r="AA146" s="82"/>
      <c r="AB146" s="82"/>
      <c r="AC146" s="83"/>
    </row>
    <row r="147" spans="1:29" ht="136.5" customHeight="1" x14ac:dyDescent="0.25">
      <c r="A147" s="288"/>
      <c r="B147" s="400"/>
      <c r="C147" s="186"/>
      <c r="D147" s="190"/>
      <c r="E147" s="374"/>
      <c r="F147" s="309"/>
      <c r="G147" s="307"/>
      <c r="H147" s="307"/>
      <c r="I147" s="307"/>
      <c r="J147" s="307"/>
      <c r="K147" s="297"/>
      <c r="L147" s="190"/>
      <c r="M147" s="2">
        <f>M146+1</f>
        <v>5</v>
      </c>
      <c r="N147" s="3" t="s">
        <v>353</v>
      </c>
      <c r="O147" s="138">
        <v>0</v>
      </c>
      <c r="P147" s="3" t="s">
        <v>649</v>
      </c>
      <c r="Q147" s="186"/>
      <c r="R147" s="82"/>
      <c r="S147" s="82"/>
      <c r="T147" s="80"/>
      <c r="U147" s="82"/>
      <c r="V147" s="82"/>
      <c r="W147" s="82"/>
      <c r="X147" s="82"/>
      <c r="Y147" s="82"/>
      <c r="Z147" s="82"/>
      <c r="AA147" s="82"/>
      <c r="AB147" s="82"/>
      <c r="AC147" s="83"/>
    </row>
    <row r="148" spans="1:29" ht="58.5" customHeight="1" x14ac:dyDescent="0.25">
      <c r="A148" s="288"/>
      <c r="B148" s="400"/>
      <c r="C148" s="187"/>
      <c r="D148" s="191"/>
      <c r="E148" s="346"/>
      <c r="F148" s="310"/>
      <c r="G148" s="311"/>
      <c r="H148" s="311"/>
      <c r="I148" s="311"/>
      <c r="J148" s="311"/>
      <c r="K148" s="298"/>
      <c r="L148" s="190"/>
      <c r="M148" s="2">
        <f>M147+1</f>
        <v>6</v>
      </c>
      <c r="N148" s="3" t="s">
        <v>354</v>
      </c>
      <c r="O148" s="138">
        <v>0</v>
      </c>
      <c r="P148" s="106" t="s">
        <v>219</v>
      </c>
      <c r="Q148" s="187"/>
      <c r="R148" s="82"/>
      <c r="S148" s="82"/>
      <c r="T148" s="82"/>
      <c r="U148" s="73"/>
      <c r="V148" s="73"/>
      <c r="W148" s="73"/>
      <c r="X148" s="73"/>
      <c r="Y148" s="73"/>
      <c r="Z148" s="73"/>
      <c r="AA148" s="73"/>
      <c r="AB148" s="73"/>
      <c r="AC148" s="136"/>
    </row>
    <row r="149" spans="1:29" ht="81" customHeight="1" x14ac:dyDescent="0.25">
      <c r="A149" s="288"/>
      <c r="B149" s="400"/>
      <c r="C149" s="188" t="s">
        <v>650</v>
      </c>
      <c r="D149" s="188" t="s">
        <v>355</v>
      </c>
      <c r="E149" s="269">
        <v>1</v>
      </c>
      <c r="F149" s="188">
        <v>12</v>
      </c>
      <c r="G149" s="188">
        <v>3</v>
      </c>
      <c r="H149" s="188">
        <v>3</v>
      </c>
      <c r="I149" s="188">
        <v>3</v>
      </c>
      <c r="J149" s="188">
        <v>3</v>
      </c>
      <c r="K149" s="300" t="s">
        <v>651</v>
      </c>
      <c r="L149" s="190"/>
      <c r="M149" s="2">
        <v>1</v>
      </c>
      <c r="N149" s="3" t="s">
        <v>652</v>
      </c>
      <c r="O149" s="138">
        <v>2870000</v>
      </c>
      <c r="P149" s="3" t="s">
        <v>653</v>
      </c>
      <c r="Q149" s="188" t="s">
        <v>570</v>
      </c>
      <c r="R149" s="73"/>
      <c r="S149" s="73"/>
      <c r="T149" s="73"/>
      <c r="U149" s="73"/>
      <c r="V149" s="73"/>
      <c r="W149" s="73"/>
      <c r="X149" s="73"/>
      <c r="Y149" s="73"/>
      <c r="Z149" s="73"/>
      <c r="AA149" s="73"/>
      <c r="AB149" s="73"/>
      <c r="AC149" s="136"/>
    </row>
    <row r="150" spans="1:29" ht="102" customHeight="1" x14ac:dyDescent="0.25">
      <c r="A150" s="288"/>
      <c r="B150" s="400"/>
      <c r="C150" s="186"/>
      <c r="D150" s="186"/>
      <c r="E150" s="270"/>
      <c r="F150" s="186"/>
      <c r="G150" s="186"/>
      <c r="H150" s="186"/>
      <c r="I150" s="186"/>
      <c r="J150" s="186"/>
      <c r="K150" s="297"/>
      <c r="L150" s="190"/>
      <c r="M150" s="2">
        <v>2</v>
      </c>
      <c r="N150" s="3" t="s">
        <v>356</v>
      </c>
      <c r="O150" s="138">
        <v>0</v>
      </c>
      <c r="P150" s="3" t="s">
        <v>649</v>
      </c>
      <c r="Q150" s="186"/>
      <c r="R150" s="73"/>
      <c r="S150" s="73"/>
      <c r="T150" s="73"/>
      <c r="U150" s="73"/>
      <c r="V150" s="73"/>
      <c r="W150" s="73"/>
      <c r="X150" s="73"/>
      <c r="Y150" s="73"/>
      <c r="Z150" s="73"/>
      <c r="AA150" s="73"/>
      <c r="AB150" s="73"/>
      <c r="AC150" s="136"/>
    </row>
    <row r="151" spans="1:29" ht="48" customHeight="1" x14ac:dyDescent="0.25">
      <c r="A151" s="288"/>
      <c r="B151" s="400"/>
      <c r="C151" s="186"/>
      <c r="D151" s="186"/>
      <c r="E151" s="270"/>
      <c r="F151" s="186"/>
      <c r="G151" s="186"/>
      <c r="H151" s="186"/>
      <c r="I151" s="186"/>
      <c r="J151" s="186"/>
      <c r="K151" s="297"/>
      <c r="L151" s="190"/>
      <c r="M151" s="2">
        <v>3</v>
      </c>
      <c r="N151" s="3" t="s">
        <v>357</v>
      </c>
      <c r="O151" s="138">
        <v>0</v>
      </c>
      <c r="P151" s="192" t="s">
        <v>219</v>
      </c>
      <c r="Q151" s="186"/>
      <c r="R151" s="73"/>
      <c r="S151" s="73"/>
      <c r="T151" s="73"/>
      <c r="U151" s="73"/>
      <c r="V151" s="73"/>
      <c r="W151" s="73"/>
      <c r="X151" s="73"/>
      <c r="Y151" s="73"/>
      <c r="Z151" s="73"/>
      <c r="AA151" s="73"/>
      <c r="AB151" s="73"/>
      <c r="AC151" s="136"/>
    </row>
    <row r="152" spans="1:29" ht="48" customHeight="1" x14ac:dyDescent="0.25">
      <c r="A152" s="288"/>
      <c r="B152" s="400"/>
      <c r="C152" s="186"/>
      <c r="D152" s="186"/>
      <c r="E152" s="270"/>
      <c r="F152" s="186"/>
      <c r="G152" s="186"/>
      <c r="H152" s="186"/>
      <c r="I152" s="186"/>
      <c r="J152" s="186"/>
      <c r="K152" s="297"/>
      <c r="L152" s="190"/>
      <c r="M152" s="2">
        <v>4</v>
      </c>
      <c r="N152" s="3" t="s">
        <v>358</v>
      </c>
      <c r="O152" s="138"/>
      <c r="P152" s="190"/>
      <c r="Q152" s="186"/>
      <c r="R152" s="73"/>
      <c r="S152" s="73"/>
      <c r="T152" s="73"/>
      <c r="U152" s="73"/>
      <c r="V152" s="73"/>
      <c r="W152" s="73"/>
      <c r="X152" s="73"/>
      <c r="Y152" s="73"/>
      <c r="Z152" s="73"/>
      <c r="AA152" s="73"/>
      <c r="AB152" s="73"/>
      <c r="AC152" s="136"/>
    </row>
    <row r="153" spans="1:29" ht="48.75" customHeight="1" x14ac:dyDescent="0.25">
      <c r="A153" s="288"/>
      <c r="B153" s="400"/>
      <c r="C153" s="186"/>
      <c r="D153" s="186"/>
      <c r="E153" s="270"/>
      <c r="F153" s="186"/>
      <c r="G153" s="186"/>
      <c r="H153" s="186"/>
      <c r="I153" s="186"/>
      <c r="J153" s="186"/>
      <c r="K153" s="297"/>
      <c r="L153" s="190"/>
      <c r="M153" s="2">
        <v>5</v>
      </c>
      <c r="N153" s="3" t="s">
        <v>654</v>
      </c>
      <c r="O153" s="138"/>
      <c r="P153" s="190"/>
      <c r="Q153" s="186"/>
      <c r="R153" s="73"/>
      <c r="S153" s="73"/>
      <c r="T153" s="73"/>
      <c r="U153" s="73"/>
      <c r="V153" s="73"/>
      <c r="W153" s="73"/>
      <c r="X153" s="73"/>
      <c r="Y153" s="73"/>
      <c r="Z153" s="73"/>
      <c r="AA153" s="73"/>
      <c r="AB153" s="73"/>
      <c r="AC153" s="136"/>
    </row>
    <row r="154" spans="1:29" ht="58.5" customHeight="1" x14ac:dyDescent="0.25">
      <c r="A154" s="288"/>
      <c r="B154" s="400"/>
      <c r="C154" s="187"/>
      <c r="D154" s="187"/>
      <c r="E154" s="271"/>
      <c r="F154" s="187"/>
      <c r="G154" s="187"/>
      <c r="H154" s="187"/>
      <c r="I154" s="187"/>
      <c r="J154" s="187"/>
      <c r="K154" s="298"/>
      <c r="L154" s="190"/>
      <c r="M154" s="2">
        <v>6</v>
      </c>
      <c r="N154" s="3" t="s">
        <v>655</v>
      </c>
      <c r="O154" s="138">
        <v>0</v>
      </c>
      <c r="P154" s="191"/>
      <c r="Q154" s="187"/>
      <c r="R154" s="73"/>
      <c r="S154" s="73"/>
      <c r="T154" s="73"/>
      <c r="U154" s="73"/>
      <c r="V154" s="73"/>
      <c r="W154" s="73"/>
      <c r="X154" s="73"/>
      <c r="Y154" s="73"/>
      <c r="Z154" s="73"/>
      <c r="AA154" s="73"/>
      <c r="AB154" s="73"/>
      <c r="AC154" s="136"/>
    </row>
    <row r="155" spans="1:29" ht="60" customHeight="1" x14ac:dyDescent="0.25">
      <c r="A155" s="288"/>
      <c r="B155" s="400"/>
      <c r="C155" s="188" t="s">
        <v>393</v>
      </c>
      <c r="D155" s="188" t="s">
        <v>394</v>
      </c>
      <c r="E155" s="315">
        <v>1</v>
      </c>
      <c r="F155" s="315">
        <v>1</v>
      </c>
      <c r="G155" s="306">
        <v>1</v>
      </c>
      <c r="H155" s="306">
        <v>1</v>
      </c>
      <c r="I155" s="306">
        <v>1</v>
      </c>
      <c r="J155" s="306">
        <v>1</v>
      </c>
      <c r="K155" s="300" t="s">
        <v>395</v>
      </c>
      <c r="L155" s="190"/>
      <c r="M155" s="2">
        <v>1</v>
      </c>
      <c r="N155" s="3" t="s">
        <v>396</v>
      </c>
      <c r="O155" s="138">
        <v>3079491.84</v>
      </c>
      <c r="P155" s="304" t="s">
        <v>397</v>
      </c>
      <c r="Q155" s="188" t="s">
        <v>350</v>
      </c>
      <c r="R155" s="58"/>
      <c r="S155" s="58"/>
      <c r="T155" s="58"/>
      <c r="U155" s="58"/>
      <c r="V155" s="58"/>
      <c r="W155" s="58"/>
      <c r="X155" s="58"/>
      <c r="Y155" s="68"/>
      <c r="Z155" s="68"/>
      <c r="AA155" s="68"/>
      <c r="AB155" s="68"/>
      <c r="AC155" s="69"/>
    </row>
    <row r="156" spans="1:29" ht="48.75" customHeight="1" x14ac:dyDescent="0.25">
      <c r="A156" s="288"/>
      <c r="B156" s="400"/>
      <c r="C156" s="186"/>
      <c r="D156" s="186"/>
      <c r="E156" s="316"/>
      <c r="F156" s="316"/>
      <c r="G156" s="307"/>
      <c r="H156" s="307"/>
      <c r="I156" s="307"/>
      <c r="J156" s="307"/>
      <c r="K156" s="297"/>
      <c r="L156" s="190"/>
      <c r="M156" s="2">
        <v>2</v>
      </c>
      <c r="N156" s="3" t="s">
        <v>398</v>
      </c>
      <c r="O156" s="138"/>
      <c r="P156" s="305"/>
      <c r="Q156" s="186"/>
      <c r="R156" s="58"/>
      <c r="S156" s="58"/>
      <c r="T156" s="58"/>
      <c r="U156" s="58"/>
      <c r="V156" s="58"/>
      <c r="W156" s="58"/>
      <c r="X156" s="58"/>
      <c r="Y156" s="68"/>
      <c r="Z156" s="68"/>
      <c r="AA156" s="68"/>
      <c r="AB156" s="68"/>
      <c r="AC156" s="69"/>
    </row>
    <row r="157" spans="1:29" ht="48" customHeight="1" x14ac:dyDescent="0.25">
      <c r="A157" s="288"/>
      <c r="B157" s="400"/>
      <c r="C157" s="186"/>
      <c r="D157" s="187"/>
      <c r="E157" s="317"/>
      <c r="F157" s="317"/>
      <c r="G157" s="311"/>
      <c r="H157" s="311"/>
      <c r="I157" s="311"/>
      <c r="J157" s="311"/>
      <c r="K157" s="298"/>
      <c r="L157" s="190"/>
      <c r="M157" s="2">
        <v>3</v>
      </c>
      <c r="N157" s="3" t="s">
        <v>399</v>
      </c>
      <c r="O157" s="138"/>
      <c r="P157" s="305"/>
      <c r="Q157" s="186"/>
      <c r="R157" s="58"/>
      <c r="S157" s="58"/>
      <c r="T157" s="58"/>
      <c r="U157" s="58"/>
      <c r="V157" s="58"/>
      <c r="W157" s="58"/>
      <c r="X157" s="58"/>
      <c r="Y157" s="68"/>
      <c r="Z157" s="68"/>
      <c r="AA157" s="68"/>
      <c r="AB157" s="68"/>
      <c r="AC157" s="69"/>
    </row>
    <row r="158" spans="1:29" ht="60" customHeight="1" x14ac:dyDescent="0.25">
      <c r="A158" s="288"/>
      <c r="B158" s="400"/>
      <c r="C158" s="186"/>
      <c r="D158" s="188" t="s">
        <v>400</v>
      </c>
      <c r="E158" s="306">
        <v>0.95</v>
      </c>
      <c r="F158" s="306">
        <v>1</v>
      </c>
      <c r="G158" s="306">
        <v>1</v>
      </c>
      <c r="H158" s="306">
        <v>1</v>
      </c>
      <c r="I158" s="306">
        <v>1</v>
      </c>
      <c r="J158" s="306">
        <v>1</v>
      </c>
      <c r="K158" s="300" t="s">
        <v>395</v>
      </c>
      <c r="L158" s="190"/>
      <c r="M158" s="2">
        <v>1</v>
      </c>
      <c r="N158" s="3" t="s">
        <v>401</v>
      </c>
      <c r="O158" s="138">
        <v>9721309.120000001</v>
      </c>
      <c r="P158" s="305"/>
      <c r="Q158" s="186"/>
      <c r="R158" s="40"/>
      <c r="S158" s="40"/>
      <c r="T158" s="40"/>
      <c r="U158" s="40"/>
      <c r="V158" s="40"/>
      <c r="W158" s="40"/>
      <c r="X158" s="40"/>
      <c r="Y158" s="68"/>
      <c r="Z158" s="68"/>
      <c r="AA158" s="68"/>
      <c r="AB158" s="68"/>
      <c r="AC158" s="69"/>
    </row>
    <row r="159" spans="1:29" ht="48.75" customHeight="1" x14ac:dyDescent="0.25">
      <c r="A159" s="288"/>
      <c r="B159" s="400"/>
      <c r="C159" s="186"/>
      <c r="D159" s="186"/>
      <c r="E159" s="307"/>
      <c r="F159" s="307"/>
      <c r="G159" s="307"/>
      <c r="H159" s="307"/>
      <c r="I159" s="307"/>
      <c r="J159" s="307"/>
      <c r="K159" s="297"/>
      <c r="L159" s="190"/>
      <c r="M159" s="2">
        <v>2</v>
      </c>
      <c r="N159" s="3" t="s">
        <v>402</v>
      </c>
      <c r="O159" s="138"/>
      <c r="P159" s="305"/>
      <c r="Q159" s="186"/>
      <c r="R159" s="40"/>
      <c r="S159" s="40"/>
      <c r="T159" s="40"/>
      <c r="U159" s="40"/>
      <c r="V159" s="40"/>
      <c r="W159" s="40"/>
      <c r="X159" s="40"/>
      <c r="Y159" s="68"/>
      <c r="Z159" s="68"/>
      <c r="AA159" s="68"/>
      <c r="AB159" s="68"/>
      <c r="AC159" s="69"/>
    </row>
    <row r="160" spans="1:29" ht="49.5" customHeight="1" thickBot="1" x14ac:dyDescent="0.3">
      <c r="A160" s="288"/>
      <c r="B160" s="400"/>
      <c r="C160" s="186"/>
      <c r="D160" s="186"/>
      <c r="E160" s="307"/>
      <c r="F160" s="307"/>
      <c r="G160" s="307"/>
      <c r="H160" s="307"/>
      <c r="I160" s="307"/>
      <c r="J160" s="307"/>
      <c r="K160" s="297"/>
      <c r="L160" s="190"/>
      <c r="M160" s="154">
        <v>3</v>
      </c>
      <c r="N160" s="152" t="s">
        <v>403</v>
      </c>
      <c r="O160" s="141"/>
      <c r="P160" s="305"/>
      <c r="Q160" s="186"/>
      <c r="R160" s="160"/>
      <c r="S160" s="160"/>
      <c r="T160" s="160"/>
      <c r="U160" s="160"/>
      <c r="V160" s="160"/>
      <c r="W160" s="160"/>
      <c r="X160" s="160"/>
      <c r="Y160" s="161"/>
      <c r="Z160" s="161"/>
      <c r="AA160" s="161"/>
      <c r="AB160" s="161"/>
      <c r="AC160" s="162"/>
    </row>
    <row r="161" spans="1:29" ht="124.5" customHeight="1" x14ac:dyDescent="0.25">
      <c r="A161" s="287" t="s">
        <v>656</v>
      </c>
      <c r="B161" s="185" t="s">
        <v>657</v>
      </c>
      <c r="C161" s="189" t="s">
        <v>404</v>
      </c>
      <c r="D161" s="189" t="s">
        <v>405</v>
      </c>
      <c r="E161" s="290">
        <v>0</v>
      </c>
      <c r="F161" s="279">
        <v>0.5</v>
      </c>
      <c r="G161" s="189"/>
      <c r="H161" s="189"/>
      <c r="I161" s="290"/>
      <c r="J161" s="293">
        <v>0.5</v>
      </c>
      <c r="K161" s="296" t="s">
        <v>694</v>
      </c>
      <c r="L161" s="189" t="s">
        <v>407</v>
      </c>
      <c r="M161" s="21">
        <v>1</v>
      </c>
      <c r="N161" s="14" t="s">
        <v>658</v>
      </c>
      <c r="O161" s="137">
        <v>1554000</v>
      </c>
      <c r="P161" s="185" t="s">
        <v>659</v>
      </c>
      <c r="Q161" s="185" t="s">
        <v>660</v>
      </c>
      <c r="R161" s="163"/>
      <c r="S161" s="163"/>
      <c r="T161" s="163"/>
      <c r="U161" s="163"/>
      <c r="V161" s="163"/>
      <c r="W161" s="163"/>
      <c r="X161" s="163"/>
      <c r="Y161" s="163"/>
      <c r="Z161" s="163"/>
      <c r="AA161" s="163"/>
      <c r="AB161" s="164"/>
      <c r="AC161" s="165"/>
    </row>
    <row r="162" spans="1:29" ht="39.75" customHeight="1" x14ac:dyDescent="0.25">
      <c r="A162" s="288"/>
      <c r="B162" s="186"/>
      <c r="C162" s="190"/>
      <c r="D162" s="190"/>
      <c r="E162" s="291"/>
      <c r="F162" s="204"/>
      <c r="G162" s="190"/>
      <c r="H162" s="190"/>
      <c r="I162" s="291"/>
      <c r="J162" s="294"/>
      <c r="K162" s="297"/>
      <c r="L162" s="190"/>
      <c r="M162" s="24">
        <v>2</v>
      </c>
      <c r="N162" s="3" t="s">
        <v>408</v>
      </c>
      <c r="O162" s="138">
        <v>0</v>
      </c>
      <c r="P162" s="186"/>
      <c r="Q162" s="186"/>
      <c r="R162" s="30"/>
      <c r="S162" s="30"/>
      <c r="T162" s="30"/>
      <c r="U162" s="30"/>
      <c r="V162" s="30"/>
      <c r="W162" s="30"/>
      <c r="X162" s="30"/>
      <c r="Y162" s="30"/>
      <c r="Z162" s="30"/>
      <c r="AA162" s="30"/>
      <c r="AB162" s="26"/>
      <c r="AC162" s="86"/>
    </row>
    <row r="163" spans="1:29" ht="51.75" customHeight="1" x14ac:dyDescent="0.25">
      <c r="A163" s="288"/>
      <c r="B163" s="186"/>
      <c r="C163" s="191"/>
      <c r="D163" s="191"/>
      <c r="E163" s="292"/>
      <c r="F163" s="205"/>
      <c r="G163" s="191"/>
      <c r="H163" s="191"/>
      <c r="I163" s="292"/>
      <c r="J163" s="295"/>
      <c r="K163" s="298"/>
      <c r="L163" s="190"/>
      <c r="M163" s="24">
        <v>3</v>
      </c>
      <c r="N163" s="3" t="s">
        <v>661</v>
      </c>
      <c r="O163" s="138">
        <v>0</v>
      </c>
      <c r="P163" s="187"/>
      <c r="Q163" s="187"/>
      <c r="R163" s="30"/>
      <c r="S163" s="30"/>
      <c r="T163" s="30"/>
      <c r="U163" s="30"/>
      <c r="V163" s="30"/>
      <c r="W163" s="30"/>
      <c r="X163" s="30"/>
      <c r="Y163" s="30"/>
      <c r="Z163" s="30"/>
      <c r="AA163" s="30"/>
      <c r="AB163" s="26"/>
      <c r="AC163" s="86"/>
    </row>
    <row r="164" spans="1:29" ht="47.25" customHeight="1" x14ac:dyDescent="0.25">
      <c r="A164" s="288"/>
      <c r="B164" s="186"/>
      <c r="C164" s="192" t="s">
        <v>662</v>
      </c>
      <c r="D164" s="188" t="s">
        <v>409</v>
      </c>
      <c r="E164" s="215">
        <v>0.95</v>
      </c>
      <c r="F164" s="203">
        <v>1</v>
      </c>
      <c r="G164" s="215">
        <v>0.95</v>
      </c>
      <c r="H164" s="215">
        <v>0.97</v>
      </c>
      <c r="I164" s="215"/>
      <c r="J164" s="299">
        <v>1</v>
      </c>
      <c r="K164" s="300" t="s">
        <v>410</v>
      </c>
      <c r="L164" s="190"/>
      <c r="M164" s="24">
        <v>1</v>
      </c>
      <c r="N164" s="6" t="s">
        <v>663</v>
      </c>
      <c r="O164" s="147">
        <f>1554000+O173</f>
        <v>6414220.7333333334</v>
      </c>
      <c r="P164" s="188" t="s">
        <v>411</v>
      </c>
      <c r="Q164" s="188" t="s">
        <v>664</v>
      </c>
      <c r="R164" s="40"/>
      <c r="S164" s="40"/>
      <c r="T164" s="40"/>
      <c r="U164" s="40"/>
      <c r="V164" s="40"/>
      <c r="W164" s="40"/>
      <c r="X164" s="40"/>
      <c r="Y164" s="40"/>
      <c r="Z164" s="40"/>
      <c r="AA164" s="40"/>
      <c r="AB164" s="40"/>
      <c r="AC164" s="41"/>
    </row>
    <row r="165" spans="1:29" ht="48" customHeight="1" x14ac:dyDescent="0.25">
      <c r="A165" s="288"/>
      <c r="B165" s="186"/>
      <c r="C165" s="191"/>
      <c r="D165" s="187"/>
      <c r="E165" s="292"/>
      <c r="F165" s="205"/>
      <c r="G165" s="292"/>
      <c r="H165" s="292"/>
      <c r="I165" s="292"/>
      <c r="J165" s="295"/>
      <c r="K165" s="298"/>
      <c r="L165" s="190"/>
      <c r="M165" s="24">
        <v>2</v>
      </c>
      <c r="N165" s="3" t="s">
        <v>665</v>
      </c>
      <c r="O165" s="138">
        <v>0</v>
      </c>
      <c r="P165" s="187"/>
      <c r="Q165" s="187"/>
      <c r="R165" s="40"/>
      <c r="S165" s="40"/>
      <c r="T165" s="40"/>
      <c r="U165" s="40"/>
      <c r="V165" s="40"/>
      <c r="W165" s="40"/>
      <c r="X165" s="40"/>
      <c r="Y165" s="40"/>
      <c r="Z165" s="40"/>
      <c r="AA165" s="40"/>
      <c r="AB165" s="40"/>
      <c r="AC165" s="41"/>
    </row>
    <row r="166" spans="1:29" ht="51.75" customHeight="1" x14ac:dyDescent="0.25">
      <c r="A166" s="288"/>
      <c r="B166" s="186"/>
      <c r="C166" s="192" t="s">
        <v>666</v>
      </c>
      <c r="D166" s="192" t="s">
        <v>412</v>
      </c>
      <c r="E166" s="192">
        <v>0</v>
      </c>
      <c r="F166" s="203">
        <v>1</v>
      </c>
      <c r="G166" s="192"/>
      <c r="H166" s="203"/>
      <c r="I166" s="192"/>
      <c r="J166" s="299">
        <v>1</v>
      </c>
      <c r="K166" s="300" t="s">
        <v>692</v>
      </c>
      <c r="L166" s="190"/>
      <c r="M166" s="24">
        <v>1</v>
      </c>
      <c r="N166" s="3" t="s">
        <v>667</v>
      </c>
      <c r="O166" s="147">
        <v>1554000</v>
      </c>
      <c r="P166" s="188" t="s">
        <v>413</v>
      </c>
      <c r="Q166" s="188" t="s">
        <v>668</v>
      </c>
      <c r="R166" s="26"/>
      <c r="S166" s="40"/>
      <c r="T166" s="40"/>
      <c r="U166" s="30"/>
      <c r="V166" s="40"/>
      <c r="W166" s="30"/>
      <c r="X166" s="30"/>
      <c r="Y166" s="30"/>
      <c r="Z166" s="30"/>
      <c r="AA166" s="30"/>
      <c r="AB166" s="31"/>
      <c r="AC166" s="52"/>
    </row>
    <row r="167" spans="1:29" ht="54" customHeight="1" x14ac:dyDescent="0.25">
      <c r="A167" s="288"/>
      <c r="B167" s="186"/>
      <c r="C167" s="191"/>
      <c r="D167" s="191"/>
      <c r="E167" s="191"/>
      <c r="F167" s="205"/>
      <c r="G167" s="191"/>
      <c r="H167" s="205"/>
      <c r="I167" s="191"/>
      <c r="J167" s="187"/>
      <c r="K167" s="298"/>
      <c r="L167" s="190"/>
      <c r="M167" s="24">
        <v>2</v>
      </c>
      <c r="N167" s="3" t="s">
        <v>669</v>
      </c>
      <c r="O167" s="147">
        <v>0</v>
      </c>
      <c r="P167" s="187"/>
      <c r="Q167" s="187"/>
      <c r="R167" s="26"/>
      <c r="S167" s="40"/>
      <c r="T167" s="40"/>
      <c r="U167" s="30"/>
      <c r="V167" s="40"/>
      <c r="W167" s="30"/>
      <c r="X167" s="30"/>
      <c r="Y167" s="30"/>
      <c r="Z167" s="30"/>
      <c r="AA167" s="30"/>
      <c r="AB167" s="31"/>
      <c r="AC167" s="52"/>
    </row>
    <row r="168" spans="1:29" ht="31.5" customHeight="1" x14ac:dyDescent="0.25">
      <c r="A168" s="288"/>
      <c r="B168" s="186"/>
      <c r="C168" s="192" t="s">
        <v>670</v>
      </c>
      <c r="D168" s="192" t="s">
        <v>693</v>
      </c>
      <c r="E168" s="203">
        <v>0</v>
      </c>
      <c r="F168" s="203">
        <v>1</v>
      </c>
      <c r="G168" s="203">
        <v>1</v>
      </c>
      <c r="H168" s="192"/>
      <c r="I168" s="203"/>
      <c r="J168" s="203"/>
      <c r="K168" s="283" t="s">
        <v>406</v>
      </c>
      <c r="L168" s="190"/>
      <c r="M168" s="24">
        <v>1</v>
      </c>
      <c r="N168" s="3"/>
      <c r="O168" s="147">
        <v>1554000</v>
      </c>
      <c r="P168" s="188"/>
      <c r="Q168" s="188"/>
      <c r="R168" s="30"/>
      <c r="S168" s="30"/>
      <c r="T168" s="30"/>
      <c r="U168" s="30"/>
      <c r="V168" s="30"/>
      <c r="W168" s="30"/>
      <c r="X168" s="30"/>
      <c r="Y168" s="30"/>
      <c r="Z168" s="30"/>
      <c r="AA168" s="40"/>
      <c r="AB168" s="40"/>
      <c r="AC168" s="52"/>
    </row>
    <row r="169" spans="1:29" ht="29.25" customHeight="1" x14ac:dyDescent="0.25">
      <c r="A169" s="288"/>
      <c r="B169" s="186"/>
      <c r="C169" s="190"/>
      <c r="D169" s="190"/>
      <c r="E169" s="204"/>
      <c r="F169" s="204"/>
      <c r="G169" s="204"/>
      <c r="H169" s="190"/>
      <c r="I169" s="204"/>
      <c r="J169" s="204"/>
      <c r="K169" s="284"/>
      <c r="L169" s="190"/>
      <c r="M169" s="24">
        <v>2</v>
      </c>
      <c r="N169" s="3"/>
      <c r="O169" s="147">
        <v>0</v>
      </c>
      <c r="P169" s="186"/>
      <c r="Q169" s="186"/>
      <c r="R169" s="30"/>
      <c r="S169" s="30"/>
      <c r="T169" s="30"/>
      <c r="U169" s="30"/>
      <c r="V169" s="30"/>
      <c r="W169" s="30"/>
      <c r="X169" s="30"/>
      <c r="Y169" s="30"/>
      <c r="Z169" s="30"/>
      <c r="AA169" s="40"/>
      <c r="AB169" s="40"/>
      <c r="AC169" s="52"/>
    </row>
    <row r="170" spans="1:29" ht="86.25" customHeight="1" x14ac:dyDescent="0.25">
      <c r="A170" s="288"/>
      <c r="B170" s="186"/>
      <c r="C170" s="190"/>
      <c r="D170" s="191"/>
      <c r="E170" s="205"/>
      <c r="F170" s="205"/>
      <c r="G170" s="205"/>
      <c r="H170" s="191"/>
      <c r="I170" s="205"/>
      <c r="J170" s="205"/>
      <c r="K170" s="286"/>
      <c r="L170" s="190"/>
      <c r="M170" s="24">
        <v>3</v>
      </c>
      <c r="N170" s="3"/>
      <c r="O170" s="138">
        <v>0</v>
      </c>
      <c r="P170" s="187"/>
      <c r="Q170" s="187"/>
      <c r="R170" s="30"/>
      <c r="S170" s="30"/>
      <c r="T170" s="30"/>
      <c r="U170" s="30"/>
      <c r="V170" s="30"/>
      <c r="W170" s="30"/>
      <c r="X170" s="30"/>
      <c r="Y170" s="30"/>
      <c r="Z170" s="30"/>
      <c r="AA170" s="40"/>
      <c r="AB170" s="40"/>
      <c r="AC170" s="52"/>
    </row>
    <row r="171" spans="1:29" ht="99.75" customHeight="1" x14ac:dyDescent="0.25">
      <c r="A171" s="288"/>
      <c r="B171" s="186"/>
      <c r="C171" s="190"/>
      <c r="D171" s="192" t="s">
        <v>671</v>
      </c>
      <c r="E171" s="203">
        <v>0</v>
      </c>
      <c r="F171" s="203">
        <v>1</v>
      </c>
      <c r="G171" s="192"/>
      <c r="H171" s="192"/>
      <c r="I171" s="203">
        <v>0.8</v>
      </c>
      <c r="J171" s="203">
        <v>1</v>
      </c>
      <c r="K171" s="283" t="s">
        <v>406</v>
      </c>
      <c r="L171" s="190"/>
      <c r="M171" s="24">
        <v>1</v>
      </c>
      <c r="N171" s="3" t="s">
        <v>672</v>
      </c>
      <c r="O171" s="138">
        <f>1554000+O173</f>
        <v>6414220.7333333334</v>
      </c>
      <c r="P171" s="188" t="s">
        <v>414</v>
      </c>
      <c r="Q171" s="188" t="s">
        <v>415</v>
      </c>
      <c r="R171" s="30"/>
      <c r="S171" s="30"/>
      <c r="T171" s="30"/>
      <c r="U171" s="30"/>
      <c r="V171" s="30"/>
      <c r="W171" s="30"/>
      <c r="X171" s="30"/>
      <c r="Y171" s="30"/>
      <c r="Z171" s="30"/>
      <c r="AA171" s="40"/>
      <c r="AB171" s="40"/>
      <c r="AC171" s="41"/>
    </row>
    <row r="172" spans="1:29" ht="87" customHeight="1" x14ac:dyDescent="0.25">
      <c r="A172" s="288"/>
      <c r="B172" s="186"/>
      <c r="C172" s="191"/>
      <c r="D172" s="191"/>
      <c r="E172" s="205"/>
      <c r="F172" s="205"/>
      <c r="G172" s="191"/>
      <c r="H172" s="191"/>
      <c r="I172" s="205"/>
      <c r="J172" s="205"/>
      <c r="K172" s="286"/>
      <c r="L172" s="190"/>
      <c r="M172" s="24">
        <v>2</v>
      </c>
      <c r="N172" s="3" t="s">
        <v>673</v>
      </c>
      <c r="O172" s="138">
        <v>0</v>
      </c>
      <c r="P172" s="187"/>
      <c r="Q172" s="186"/>
      <c r="R172" s="26"/>
      <c r="S172" s="26"/>
      <c r="T172" s="26"/>
      <c r="U172" s="40"/>
      <c r="V172" s="40"/>
      <c r="W172" s="40"/>
      <c r="X172" s="40"/>
      <c r="Y172" s="40"/>
      <c r="Z172" s="40"/>
      <c r="AA172" s="40"/>
      <c r="AB172" s="40"/>
      <c r="AC172" s="41"/>
    </row>
    <row r="173" spans="1:29" ht="44.25" customHeight="1" x14ac:dyDescent="0.25">
      <c r="A173" s="288"/>
      <c r="B173" s="186"/>
      <c r="C173" s="192" t="s">
        <v>416</v>
      </c>
      <c r="D173" s="192" t="s">
        <v>674</v>
      </c>
      <c r="E173" s="192">
        <v>0</v>
      </c>
      <c r="F173" s="192">
        <v>165</v>
      </c>
      <c r="G173" s="192"/>
      <c r="H173" s="192"/>
      <c r="I173" s="192"/>
      <c r="J173" s="203"/>
      <c r="K173" s="283" t="s">
        <v>406</v>
      </c>
      <c r="L173" s="190"/>
      <c r="M173" s="24">
        <v>1</v>
      </c>
      <c r="N173" s="3" t="s">
        <v>675</v>
      </c>
      <c r="O173" s="138">
        <v>4860220.7333333334</v>
      </c>
      <c r="P173" s="188" t="s">
        <v>417</v>
      </c>
      <c r="Q173" s="186"/>
      <c r="R173" s="26"/>
      <c r="S173" s="26"/>
      <c r="T173" s="26"/>
      <c r="U173" s="40"/>
      <c r="V173" s="40"/>
      <c r="W173" s="40"/>
      <c r="X173" s="40"/>
      <c r="Y173" s="40"/>
      <c r="Z173" s="40"/>
      <c r="AA173" s="40"/>
      <c r="AB173" s="40"/>
      <c r="AC173" s="41"/>
    </row>
    <row r="174" spans="1:29" ht="34.5" customHeight="1" x14ac:dyDescent="0.25">
      <c r="A174" s="288"/>
      <c r="B174" s="186"/>
      <c r="C174" s="190"/>
      <c r="D174" s="190"/>
      <c r="E174" s="190"/>
      <c r="F174" s="190"/>
      <c r="G174" s="190"/>
      <c r="H174" s="190"/>
      <c r="I174" s="190"/>
      <c r="J174" s="204"/>
      <c r="K174" s="284"/>
      <c r="L174" s="190"/>
      <c r="M174" s="24">
        <v>2</v>
      </c>
      <c r="N174" s="3" t="s">
        <v>418</v>
      </c>
      <c r="O174" s="138">
        <v>0</v>
      </c>
      <c r="P174" s="186"/>
      <c r="Q174" s="186"/>
      <c r="R174" s="30"/>
      <c r="S174" s="30"/>
      <c r="T174" s="30"/>
      <c r="U174" s="30"/>
      <c r="V174" s="30"/>
      <c r="W174" s="30"/>
      <c r="X174" s="30"/>
      <c r="Y174" s="30"/>
      <c r="Z174" s="30"/>
      <c r="AA174" s="40"/>
      <c r="AB174" s="40"/>
      <c r="AC174" s="41"/>
    </row>
    <row r="175" spans="1:29" ht="38.25" customHeight="1" thickBot="1" x14ac:dyDescent="0.3">
      <c r="A175" s="289"/>
      <c r="B175" s="210"/>
      <c r="C175" s="253"/>
      <c r="D175" s="253"/>
      <c r="E175" s="253"/>
      <c r="F175" s="253"/>
      <c r="G175" s="253"/>
      <c r="H175" s="253"/>
      <c r="I175" s="253"/>
      <c r="J175" s="282"/>
      <c r="K175" s="285"/>
      <c r="L175" s="253"/>
      <c r="M175" s="33">
        <v>3</v>
      </c>
      <c r="N175" s="20" t="s">
        <v>676</v>
      </c>
      <c r="O175" s="140">
        <v>0</v>
      </c>
      <c r="P175" s="210"/>
      <c r="Q175" s="210"/>
      <c r="R175" s="87"/>
      <c r="S175" s="87"/>
      <c r="T175" s="87"/>
      <c r="U175" s="87"/>
      <c r="V175" s="44"/>
      <c r="W175" s="87"/>
      <c r="X175" s="87"/>
      <c r="Y175" s="87"/>
      <c r="Z175" s="87"/>
      <c r="AA175" s="44"/>
      <c r="AB175" s="44"/>
      <c r="AC175" s="45"/>
    </row>
    <row r="176" spans="1:29" ht="51" customHeight="1" x14ac:dyDescent="0.25">
      <c r="A176" s="272" t="s">
        <v>677</v>
      </c>
      <c r="B176" s="185" t="s">
        <v>419</v>
      </c>
      <c r="C176" s="185" t="s">
        <v>460</v>
      </c>
      <c r="D176" s="185" t="s">
        <v>420</v>
      </c>
      <c r="E176" s="185" t="s">
        <v>72</v>
      </c>
      <c r="F176" s="279">
        <v>1</v>
      </c>
      <c r="G176" s="279" t="s">
        <v>421</v>
      </c>
      <c r="H176" s="279">
        <v>0.5</v>
      </c>
      <c r="I176" s="279"/>
      <c r="J176" s="279">
        <v>0.5</v>
      </c>
      <c r="K176" s="280" t="s">
        <v>422</v>
      </c>
      <c r="L176" s="189" t="s">
        <v>521</v>
      </c>
      <c r="M176" s="103">
        <v>1</v>
      </c>
      <c r="N176" s="156" t="s">
        <v>461</v>
      </c>
      <c r="O176" s="138">
        <f>13200000/4</f>
        <v>3300000</v>
      </c>
      <c r="P176" s="185" t="s">
        <v>462</v>
      </c>
      <c r="Q176" s="301" t="s">
        <v>522</v>
      </c>
      <c r="R176" s="110"/>
      <c r="S176" s="111"/>
      <c r="T176" s="112"/>
      <c r="U176" s="111"/>
      <c r="V176" s="111"/>
      <c r="W176" s="111"/>
      <c r="X176" s="111"/>
      <c r="Y176" s="111"/>
      <c r="Z176" s="111"/>
      <c r="AA176" s="113"/>
      <c r="AB176" s="112"/>
      <c r="AC176" s="114"/>
    </row>
    <row r="177" spans="1:29" ht="102.75" customHeight="1" x14ac:dyDescent="0.25">
      <c r="A177" s="273"/>
      <c r="B177" s="186"/>
      <c r="C177" s="186"/>
      <c r="D177" s="186"/>
      <c r="E177" s="186"/>
      <c r="F177" s="204"/>
      <c r="G177" s="204"/>
      <c r="H177" s="204"/>
      <c r="I177" s="204"/>
      <c r="J177" s="204"/>
      <c r="K177" s="278"/>
      <c r="L177" s="190"/>
      <c r="M177" s="1">
        <v>2</v>
      </c>
      <c r="N177" s="3" t="s">
        <v>463</v>
      </c>
      <c r="O177" s="138">
        <v>0</v>
      </c>
      <c r="P177" s="186"/>
      <c r="Q177" s="302"/>
      <c r="R177" s="98"/>
      <c r="S177" s="90"/>
      <c r="T177" s="91"/>
      <c r="U177" s="90"/>
      <c r="V177" s="90"/>
      <c r="W177" s="90"/>
      <c r="X177" s="90"/>
      <c r="Y177" s="90"/>
      <c r="Z177" s="90"/>
      <c r="AA177" s="27"/>
      <c r="AB177" s="27"/>
      <c r="AC177" s="47"/>
    </row>
    <row r="178" spans="1:29" ht="56.25" customHeight="1" x14ac:dyDescent="0.25">
      <c r="A178" s="273"/>
      <c r="B178" s="186"/>
      <c r="C178" s="187"/>
      <c r="D178" s="187"/>
      <c r="E178" s="187"/>
      <c r="F178" s="205"/>
      <c r="G178" s="205"/>
      <c r="H178" s="205"/>
      <c r="I178" s="205"/>
      <c r="J178" s="205"/>
      <c r="K178" s="281"/>
      <c r="L178" s="190"/>
      <c r="M178" s="24">
        <v>3</v>
      </c>
      <c r="N178" s="3" t="s">
        <v>464</v>
      </c>
      <c r="O178" s="138">
        <v>0</v>
      </c>
      <c r="P178" s="187"/>
      <c r="Q178" s="303"/>
      <c r="R178" s="90"/>
      <c r="S178" s="90"/>
      <c r="T178" s="90"/>
      <c r="U178" s="90"/>
      <c r="V178" s="90"/>
      <c r="W178" s="90"/>
      <c r="X178" s="90"/>
      <c r="Y178" s="90"/>
      <c r="Z178" s="90"/>
      <c r="AA178" s="90"/>
      <c r="AB178" s="90"/>
      <c r="AC178" s="107"/>
    </row>
    <row r="179" spans="1:29" ht="69.75" customHeight="1" x14ac:dyDescent="0.25">
      <c r="A179" s="273"/>
      <c r="B179" s="186"/>
      <c r="C179" s="274" t="s">
        <v>465</v>
      </c>
      <c r="D179" s="89" t="s">
        <v>425</v>
      </c>
      <c r="E179" s="4">
        <v>80</v>
      </c>
      <c r="F179" s="101">
        <v>0.85</v>
      </c>
      <c r="G179" s="101">
        <v>0.85</v>
      </c>
      <c r="H179" s="101">
        <v>0.85</v>
      </c>
      <c r="I179" s="101">
        <v>0.85</v>
      </c>
      <c r="J179" s="101">
        <v>0.85</v>
      </c>
      <c r="K179" s="3" t="s">
        <v>426</v>
      </c>
      <c r="L179" s="190"/>
      <c r="M179" s="24">
        <v>1</v>
      </c>
      <c r="N179" s="3" t="s">
        <v>466</v>
      </c>
      <c r="O179" s="138">
        <v>3300000</v>
      </c>
      <c r="P179" s="18" t="s">
        <v>462</v>
      </c>
      <c r="Q179" s="89" t="s">
        <v>423</v>
      </c>
      <c r="R179" s="27"/>
      <c r="S179" s="27"/>
      <c r="T179" s="27"/>
      <c r="U179" s="27"/>
      <c r="V179" s="27"/>
      <c r="W179" s="27"/>
      <c r="X179" s="27"/>
      <c r="Y179" s="27"/>
      <c r="Z179" s="27"/>
      <c r="AA179" s="27"/>
      <c r="AB179" s="27"/>
      <c r="AC179" s="47"/>
    </row>
    <row r="180" spans="1:29" ht="64.5" customHeight="1" x14ac:dyDescent="0.25">
      <c r="A180" s="273"/>
      <c r="B180" s="186"/>
      <c r="C180" s="275"/>
      <c r="D180" s="257" t="s">
        <v>467</v>
      </c>
      <c r="E180" s="188">
        <v>56</v>
      </c>
      <c r="F180" s="188">
        <v>64</v>
      </c>
      <c r="G180" s="4">
        <v>8</v>
      </c>
      <c r="H180" s="4">
        <v>8</v>
      </c>
      <c r="I180" s="4">
        <v>8</v>
      </c>
      <c r="J180" s="4">
        <v>8</v>
      </c>
      <c r="K180" s="3" t="s">
        <v>468</v>
      </c>
      <c r="L180" s="190"/>
      <c r="M180" s="24">
        <v>1</v>
      </c>
      <c r="N180" s="3" t="s">
        <v>469</v>
      </c>
      <c r="O180" s="138">
        <v>0</v>
      </c>
      <c r="P180" s="18" t="s">
        <v>470</v>
      </c>
      <c r="Q180" s="4" t="s">
        <v>523</v>
      </c>
      <c r="R180" s="98"/>
      <c r="S180" s="90"/>
      <c r="T180" s="27"/>
      <c r="U180" s="90"/>
      <c r="V180" s="90"/>
      <c r="W180" s="90"/>
      <c r="X180" s="90"/>
      <c r="Y180" s="90"/>
      <c r="Z180" s="90"/>
      <c r="AA180" s="90"/>
      <c r="AB180" s="90"/>
      <c r="AC180" s="47"/>
    </row>
    <row r="181" spans="1:29" ht="66.75" customHeight="1" x14ac:dyDescent="0.25">
      <c r="A181" s="273"/>
      <c r="B181" s="186"/>
      <c r="C181" s="275"/>
      <c r="D181" s="258"/>
      <c r="E181" s="186"/>
      <c r="F181" s="186"/>
      <c r="G181" s="4">
        <v>4</v>
      </c>
      <c r="H181" s="4">
        <v>4</v>
      </c>
      <c r="I181" s="4">
        <v>4</v>
      </c>
      <c r="J181" s="4">
        <v>4</v>
      </c>
      <c r="K181" s="3" t="s">
        <v>471</v>
      </c>
      <c r="L181" s="190"/>
      <c r="M181" s="24">
        <v>2</v>
      </c>
      <c r="N181" s="3" t="s">
        <v>427</v>
      </c>
      <c r="O181" s="138">
        <v>0</v>
      </c>
      <c r="P181" s="18" t="s">
        <v>462</v>
      </c>
      <c r="Q181" s="4" t="s">
        <v>472</v>
      </c>
      <c r="R181" s="98"/>
      <c r="S181" s="90"/>
      <c r="T181" s="90"/>
      <c r="U181" s="90"/>
      <c r="V181" s="90"/>
      <c r="W181" s="90"/>
      <c r="X181" s="90"/>
      <c r="Y181" s="90"/>
      <c r="Z181" s="90"/>
      <c r="AA181" s="90"/>
      <c r="AB181" s="90"/>
      <c r="AC181" s="47"/>
    </row>
    <row r="182" spans="1:29" ht="75" customHeight="1" x14ac:dyDescent="0.25">
      <c r="A182" s="273"/>
      <c r="B182" s="186"/>
      <c r="C182" s="276"/>
      <c r="D182" s="259"/>
      <c r="E182" s="187"/>
      <c r="F182" s="187"/>
      <c r="G182" s="4">
        <v>4</v>
      </c>
      <c r="H182" s="4">
        <v>4</v>
      </c>
      <c r="I182" s="4">
        <v>4</v>
      </c>
      <c r="J182" s="4">
        <v>4</v>
      </c>
      <c r="K182" s="3" t="s">
        <v>471</v>
      </c>
      <c r="L182" s="190"/>
      <c r="M182" s="24">
        <v>3</v>
      </c>
      <c r="N182" s="3" t="s">
        <v>428</v>
      </c>
      <c r="O182" s="138">
        <v>0</v>
      </c>
      <c r="P182" s="18" t="s">
        <v>462</v>
      </c>
      <c r="Q182" s="4" t="s">
        <v>524</v>
      </c>
      <c r="R182" s="27"/>
      <c r="S182" s="27"/>
      <c r="T182" s="27"/>
      <c r="U182" s="27"/>
      <c r="V182" s="27"/>
      <c r="W182" s="27"/>
      <c r="X182" s="27"/>
      <c r="Y182" s="27"/>
      <c r="Z182" s="27"/>
      <c r="AA182" s="27"/>
      <c r="AB182" s="27"/>
      <c r="AC182" s="47"/>
    </row>
    <row r="183" spans="1:29" ht="67.5" customHeight="1" x14ac:dyDescent="0.25">
      <c r="A183" s="273"/>
      <c r="B183" s="186"/>
      <c r="C183" s="257" t="s">
        <v>678</v>
      </c>
      <c r="D183" s="89" t="s">
        <v>429</v>
      </c>
      <c r="E183" s="92">
        <v>15500</v>
      </c>
      <c r="F183" s="159">
        <v>19500</v>
      </c>
      <c r="G183" s="159">
        <v>16500</v>
      </c>
      <c r="H183" s="159">
        <v>17500</v>
      </c>
      <c r="I183" s="159">
        <v>18500</v>
      </c>
      <c r="J183" s="159">
        <v>19500</v>
      </c>
      <c r="K183" s="117" t="s">
        <v>430</v>
      </c>
      <c r="L183" s="190"/>
      <c r="M183" s="93">
        <v>1</v>
      </c>
      <c r="N183" s="117" t="s">
        <v>679</v>
      </c>
      <c r="O183" s="138">
        <v>3300000</v>
      </c>
      <c r="P183" s="18" t="s">
        <v>462</v>
      </c>
      <c r="Q183" s="4" t="s">
        <v>472</v>
      </c>
      <c r="R183" s="27"/>
      <c r="S183" s="27"/>
      <c r="T183" s="27"/>
      <c r="U183" s="27"/>
      <c r="V183" s="27"/>
      <c r="W183" s="27"/>
      <c r="X183" s="27"/>
      <c r="Y183" s="27"/>
      <c r="Z183" s="27"/>
      <c r="AA183" s="27"/>
      <c r="AB183" s="27"/>
      <c r="AC183" s="47"/>
    </row>
    <row r="184" spans="1:29" ht="54" customHeight="1" x14ac:dyDescent="0.25">
      <c r="A184" s="273"/>
      <c r="B184" s="186"/>
      <c r="C184" s="258"/>
      <c r="D184" s="89" t="s">
        <v>431</v>
      </c>
      <c r="E184" s="92">
        <v>8600</v>
      </c>
      <c r="F184" s="159">
        <v>9400</v>
      </c>
      <c r="G184" s="159">
        <v>8800</v>
      </c>
      <c r="H184" s="159">
        <v>9000</v>
      </c>
      <c r="I184" s="159">
        <v>9200</v>
      </c>
      <c r="J184" s="159">
        <v>9400</v>
      </c>
      <c r="K184" s="117" t="s">
        <v>432</v>
      </c>
      <c r="L184" s="190"/>
      <c r="M184" s="93">
        <v>2</v>
      </c>
      <c r="N184" s="117" t="s">
        <v>433</v>
      </c>
      <c r="O184" s="138">
        <v>0</v>
      </c>
      <c r="P184" s="18" t="s">
        <v>462</v>
      </c>
      <c r="Q184" s="4" t="s">
        <v>525</v>
      </c>
      <c r="R184" s="27"/>
      <c r="S184" s="27"/>
      <c r="T184" s="27"/>
      <c r="U184" s="27"/>
      <c r="V184" s="27"/>
      <c r="W184" s="27"/>
      <c r="X184" s="27"/>
      <c r="Y184" s="27"/>
      <c r="Z184" s="27"/>
      <c r="AA184" s="27"/>
      <c r="AB184" s="27"/>
      <c r="AC184" s="47"/>
    </row>
    <row r="185" spans="1:29" ht="40.5" x14ac:dyDescent="0.25">
      <c r="A185" s="273"/>
      <c r="B185" s="186"/>
      <c r="C185" s="259"/>
      <c r="D185" s="89" t="s">
        <v>473</v>
      </c>
      <c r="E185" s="92">
        <v>150</v>
      </c>
      <c r="F185" s="89">
        <v>200</v>
      </c>
      <c r="G185" s="89">
        <v>50</v>
      </c>
      <c r="H185" s="89">
        <v>50</v>
      </c>
      <c r="I185" s="89">
        <v>50</v>
      </c>
      <c r="J185" s="89">
        <v>50</v>
      </c>
      <c r="K185" s="117" t="s">
        <v>474</v>
      </c>
      <c r="L185" s="190"/>
      <c r="M185" s="93">
        <v>3</v>
      </c>
      <c r="N185" s="117" t="s">
        <v>475</v>
      </c>
      <c r="O185" s="138">
        <v>0</v>
      </c>
      <c r="P185" s="18" t="s">
        <v>462</v>
      </c>
      <c r="Q185" s="4" t="s">
        <v>526</v>
      </c>
      <c r="R185" s="27"/>
      <c r="S185" s="27"/>
      <c r="T185" s="27"/>
      <c r="U185" s="27"/>
      <c r="V185" s="27"/>
      <c r="W185" s="27"/>
      <c r="X185" s="27"/>
      <c r="Y185" s="27"/>
      <c r="Z185" s="27"/>
      <c r="AA185" s="27"/>
      <c r="AB185" s="27"/>
      <c r="AC185" s="47"/>
    </row>
    <row r="186" spans="1:29" ht="69.75" customHeight="1" x14ac:dyDescent="0.25">
      <c r="A186" s="273"/>
      <c r="B186" s="186"/>
      <c r="C186" s="257" t="s">
        <v>476</v>
      </c>
      <c r="D186" s="257" t="s">
        <v>477</v>
      </c>
      <c r="E186" s="257" t="s">
        <v>72</v>
      </c>
      <c r="F186" s="203">
        <v>1</v>
      </c>
      <c r="G186" s="203" t="s">
        <v>421</v>
      </c>
      <c r="H186" s="203">
        <v>0.5</v>
      </c>
      <c r="I186" s="203"/>
      <c r="J186" s="203">
        <v>0.5</v>
      </c>
      <c r="K186" s="277" t="s">
        <v>422</v>
      </c>
      <c r="L186" s="190"/>
      <c r="M186" s="93">
        <v>1</v>
      </c>
      <c r="N186" s="117" t="s">
        <v>478</v>
      </c>
      <c r="O186" s="138">
        <f>5000000+3300000</f>
        <v>8300000</v>
      </c>
      <c r="P186" s="88" t="s">
        <v>479</v>
      </c>
      <c r="Q186" s="4" t="s">
        <v>424</v>
      </c>
      <c r="R186" s="94"/>
      <c r="S186" s="94"/>
      <c r="T186" s="94"/>
      <c r="U186" s="94"/>
      <c r="V186" s="94"/>
      <c r="W186" s="94"/>
      <c r="X186" s="94"/>
      <c r="Y186" s="94"/>
      <c r="Z186" s="94"/>
      <c r="AA186" s="94"/>
      <c r="AB186" s="94"/>
      <c r="AC186" s="47"/>
    </row>
    <row r="187" spans="1:29" ht="73.5" customHeight="1" thickBot="1" x14ac:dyDescent="0.3">
      <c r="A187" s="273"/>
      <c r="B187" s="186"/>
      <c r="C187" s="258"/>
      <c r="D187" s="258"/>
      <c r="E187" s="258"/>
      <c r="F187" s="204"/>
      <c r="G187" s="204"/>
      <c r="H187" s="204"/>
      <c r="I187" s="204"/>
      <c r="J187" s="204"/>
      <c r="K187" s="278"/>
      <c r="L187" s="190"/>
      <c r="M187" s="108">
        <v>2</v>
      </c>
      <c r="N187" s="172" t="s">
        <v>480</v>
      </c>
      <c r="O187" s="141">
        <v>0</v>
      </c>
      <c r="P187" s="146" t="s">
        <v>479</v>
      </c>
      <c r="Q187" s="100" t="s">
        <v>424</v>
      </c>
      <c r="R187" s="108"/>
      <c r="S187" s="108"/>
      <c r="T187" s="108"/>
      <c r="U187" s="108"/>
      <c r="V187" s="108"/>
      <c r="W187" s="108"/>
      <c r="X187" s="108"/>
      <c r="Y187" s="108"/>
      <c r="Z187" s="108"/>
      <c r="AA187" s="108"/>
      <c r="AB187" s="108"/>
      <c r="AC187" s="109"/>
    </row>
    <row r="188" spans="1:29" ht="47.25" customHeight="1" x14ac:dyDescent="0.25">
      <c r="A188" s="287" t="s">
        <v>185</v>
      </c>
      <c r="B188" s="185" t="s">
        <v>186</v>
      </c>
      <c r="C188" s="185" t="s">
        <v>187</v>
      </c>
      <c r="D188" s="189" t="s">
        <v>188</v>
      </c>
      <c r="E188" s="279">
        <v>0.9</v>
      </c>
      <c r="F188" s="370">
        <v>1</v>
      </c>
      <c r="G188" s="370">
        <v>1</v>
      </c>
      <c r="H188" s="370">
        <v>1</v>
      </c>
      <c r="I188" s="370">
        <v>1</v>
      </c>
      <c r="J188" s="370">
        <v>1</v>
      </c>
      <c r="K188" s="296" t="s">
        <v>189</v>
      </c>
      <c r="L188" s="189" t="s">
        <v>190</v>
      </c>
      <c r="M188" s="16">
        <v>1</v>
      </c>
      <c r="N188" s="17" t="s">
        <v>191</v>
      </c>
      <c r="O188" s="137">
        <f>1260000/2</f>
        <v>630000</v>
      </c>
      <c r="P188" s="296" t="s">
        <v>192</v>
      </c>
      <c r="Q188" s="185" t="s">
        <v>193</v>
      </c>
      <c r="R188" s="38"/>
      <c r="S188" s="38"/>
      <c r="T188" s="38"/>
      <c r="U188" s="38"/>
      <c r="V188" s="38"/>
      <c r="W188" s="38"/>
      <c r="X188" s="38"/>
      <c r="Y188" s="38"/>
      <c r="Z188" s="38"/>
      <c r="AA188" s="38"/>
      <c r="AB188" s="38"/>
      <c r="AC188" s="39"/>
    </row>
    <row r="189" spans="1:29" ht="52.5" customHeight="1" x14ac:dyDescent="0.25">
      <c r="A189" s="288"/>
      <c r="B189" s="186"/>
      <c r="C189" s="186"/>
      <c r="D189" s="190"/>
      <c r="E189" s="204"/>
      <c r="F189" s="270"/>
      <c r="G189" s="270"/>
      <c r="H189" s="270"/>
      <c r="I189" s="270"/>
      <c r="J189" s="270"/>
      <c r="K189" s="297"/>
      <c r="L189" s="190"/>
      <c r="M189" s="2">
        <v>2</v>
      </c>
      <c r="N189" s="3" t="s">
        <v>194</v>
      </c>
      <c r="O189" s="138">
        <v>0</v>
      </c>
      <c r="P189" s="297"/>
      <c r="Q189" s="186"/>
      <c r="R189" s="40"/>
      <c r="S189" s="40"/>
      <c r="T189" s="40"/>
      <c r="U189" s="40"/>
      <c r="V189" s="40"/>
      <c r="W189" s="40"/>
      <c r="X189" s="40"/>
      <c r="Y189" s="40"/>
      <c r="Z189" s="40"/>
      <c r="AA189" s="40"/>
      <c r="AB189" s="40"/>
      <c r="AC189" s="41"/>
    </row>
    <row r="190" spans="1:29" ht="39.75" customHeight="1" x14ac:dyDescent="0.25">
      <c r="A190" s="288"/>
      <c r="B190" s="186"/>
      <c r="C190" s="186"/>
      <c r="D190" s="191"/>
      <c r="E190" s="205"/>
      <c r="F190" s="271"/>
      <c r="G190" s="271"/>
      <c r="H190" s="271"/>
      <c r="I190" s="271"/>
      <c r="J190" s="271"/>
      <c r="K190" s="298"/>
      <c r="L190" s="190"/>
      <c r="M190" s="2">
        <v>3</v>
      </c>
      <c r="N190" s="3" t="s">
        <v>680</v>
      </c>
      <c r="O190" s="138">
        <v>0</v>
      </c>
      <c r="P190" s="297"/>
      <c r="Q190" s="186"/>
      <c r="R190" s="40"/>
      <c r="S190" s="40"/>
      <c r="T190" s="40"/>
      <c r="U190" s="40"/>
      <c r="V190" s="40"/>
      <c r="W190" s="40"/>
      <c r="X190" s="40"/>
      <c r="Y190" s="40"/>
      <c r="Z190" s="40"/>
      <c r="AA190" s="40"/>
      <c r="AB190" s="40"/>
      <c r="AC190" s="41"/>
    </row>
    <row r="191" spans="1:29" ht="62.25" customHeight="1" x14ac:dyDescent="0.25">
      <c r="A191" s="288"/>
      <c r="B191" s="186"/>
      <c r="C191" s="186"/>
      <c r="D191" s="188" t="s">
        <v>195</v>
      </c>
      <c r="E191" s="299">
        <v>1</v>
      </c>
      <c r="F191" s="269">
        <v>1</v>
      </c>
      <c r="G191" s="269">
        <v>1</v>
      </c>
      <c r="H191" s="269">
        <v>1</v>
      </c>
      <c r="I191" s="269">
        <v>1</v>
      </c>
      <c r="J191" s="269">
        <v>1</v>
      </c>
      <c r="K191" s="300" t="s">
        <v>196</v>
      </c>
      <c r="L191" s="190"/>
      <c r="M191" s="2">
        <v>4</v>
      </c>
      <c r="N191" s="3" t="s">
        <v>197</v>
      </c>
      <c r="O191" s="138">
        <v>630000</v>
      </c>
      <c r="P191" s="298"/>
      <c r="Q191" s="186"/>
      <c r="R191" s="26"/>
      <c r="S191" s="26"/>
      <c r="T191" s="40"/>
      <c r="U191" s="26"/>
      <c r="V191" s="26"/>
      <c r="W191" s="40"/>
      <c r="X191" s="26"/>
      <c r="Y191" s="26"/>
      <c r="Z191" s="40"/>
      <c r="AA191" s="26"/>
      <c r="AB191" s="42"/>
      <c r="AC191" s="41"/>
    </row>
    <row r="192" spans="1:29" ht="53.25" customHeight="1" x14ac:dyDescent="0.25">
      <c r="A192" s="288"/>
      <c r="B192" s="186"/>
      <c r="C192" s="186"/>
      <c r="D192" s="186"/>
      <c r="E192" s="294"/>
      <c r="F192" s="270"/>
      <c r="G192" s="270"/>
      <c r="H192" s="270"/>
      <c r="I192" s="270"/>
      <c r="J192" s="270"/>
      <c r="K192" s="297"/>
      <c r="L192" s="190"/>
      <c r="M192" s="2">
        <v>5</v>
      </c>
      <c r="N192" s="3" t="s">
        <v>681</v>
      </c>
      <c r="O192" s="138">
        <v>0</v>
      </c>
      <c r="P192" s="3" t="s">
        <v>198</v>
      </c>
      <c r="Q192" s="186"/>
      <c r="R192" s="40"/>
      <c r="S192" s="40"/>
      <c r="T192" s="40"/>
      <c r="U192" s="40"/>
      <c r="V192" s="40"/>
      <c r="W192" s="40"/>
      <c r="X192" s="40"/>
      <c r="Y192" s="40"/>
      <c r="Z192" s="40"/>
      <c r="AA192" s="40"/>
      <c r="AB192" s="40"/>
      <c r="AC192" s="41"/>
    </row>
    <row r="193" spans="1:29" ht="54.75" thickBot="1" x14ac:dyDescent="0.3">
      <c r="A193" s="289"/>
      <c r="B193" s="210"/>
      <c r="C193" s="210"/>
      <c r="D193" s="210"/>
      <c r="E193" s="373"/>
      <c r="F193" s="371"/>
      <c r="G193" s="371"/>
      <c r="H193" s="371"/>
      <c r="I193" s="371"/>
      <c r="J193" s="371"/>
      <c r="K193" s="372"/>
      <c r="L193" s="253"/>
      <c r="M193" s="19">
        <v>5</v>
      </c>
      <c r="N193" s="20" t="s">
        <v>199</v>
      </c>
      <c r="O193" s="140">
        <v>0</v>
      </c>
      <c r="P193" s="20" t="s">
        <v>136</v>
      </c>
      <c r="Q193" s="210"/>
      <c r="R193" s="43"/>
      <c r="S193" s="43"/>
      <c r="T193" s="44"/>
      <c r="U193" s="43"/>
      <c r="V193" s="43"/>
      <c r="W193" s="44"/>
      <c r="X193" s="43"/>
      <c r="Y193" s="43"/>
      <c r="Z193" s="44"/>
      <c r="AA193" s="43"/>
      <c r="AB193" s="34"/>
      <c r="AC193" s="45"/>
    </row>
  </sheetData>
  <mergeCells count="604">
    <mergeCell ref="A1:AC1"/>
    <mergeCell ref="C140:C142"/>
    <mergeCell ref="D140:D142"/>
    <mergeCell ref="E140:E142"/>
    <mergeCell ref="F140:F142"/>
    <mergeCell ref="G140:G142"/>
    <mergeCell ref="H140:H142"/>
    <mergeCell ref="I140:I142"/>
    <mergeCell ref="J140:J142"/>
    <mergeCell ref="K140:K142"/>
    <mergeCell ref="Q34:Q38"/>
    <mergeCell ref="Q4:Q6"/>
    <mergeCell ref="R4:AC4"/>
    <mergeCell ref="I5:I6"/>
    <mergeCell ref="J5:J6"/>
    <mergeCell ref="R5:T5"/>
    <mergeCell ref="U5:W5"/>
    <mergeCell ref="X5:Z5"/>
    <mergeCell ref="A2:AC2"/>
    <mergeCell ref="A3:AC3"/>
    <mergeCell ref="AA5:AC5"/>
    <mergeCell ref="F27:F29"/>
    <mergeCell ref="C34:C38"/>
    <mergeCell ref="D34:D38"/>
    <mergeCell ref="L143:L160"/>
    <mergeCell ref="A110:A160"/>
    <mergeCell ref="B110:B160"/>
    <mergeCell ref="A4:A6"/>
    <mergeCell ref="B4:B6"/>
    <mergeCell ref="C4:C6"/>
    <mergeCell ref="D4:D6"/>
    <mergeCell ref="E4:E6"/>
    <mergeCell ref="F4:F6"/>
    <mergeCell ref="G4:J4"/>
    <mergeCell ref="F7:F9"/>
    <mergeCell ref="G7:G9"/>
    <mergeCell ref="H7:H9"/>
    <mergeCell ref="I7:I9"/>
    <mergeCell ref="J7:J9"/>
    <mergeCell ref="K7:K9"/>
    <mergeCell ref="C7:C9"/>
    <mergeCell ref="D7:D9"/>
    <mergeCell ref="J23:J24"/>
    <mergeCell ref="D25:D26"/>
    <mergeCell ref="E25:E26"/>
    <mergeCell ref="C42:C44"/>
    <mergeCell ref="D42:D44"/>
    <mergeCell ref="E42:E44"/>
    <mergeCell ref="K34:K38"/>
    <mergeCell ref="D27:D29"/>
    <mergeCell ref="P39:P40"/>
    <mergeCell ref="J34:J38"/>
    <mergeCell ref="F25:F26"/>
    <mergeCell ref="H23:H24"/>
    <mergeCell ref="I23:I24"/>
    <mergeCell ref="E27:E29"/>
    <mergeCell ref="N4:N6"/>
    <mergeCell ref="O4:O6"/>
    <mergeCell ref="K4:K6"/>
    <mergeCell ref="L4:L6"/>
    <mergeCell ref="M4:M6"/>
    <mergeCell ref="G5:G6"/>
    <mergeCell ref="H5:H6"/>
    <mergeCell ref="P4:P6"/>
    <mergeCell ref="P19:P22"/>
    <mergeCell ref="P10:P13"/>
    <mergeCell ref="L19:L48"/>
    <mergeCell ref="K42:K44"/>
    <mergeCell ref="Q10:Q12"/>
    <mergeCell ref="C14:C18"/>
    <mergeCell ref="P14:P18"/>
    <mergeCell ref="Q14:Q18"/>
    <mergeCell ref="D15:D18"/>
    <mergeCell ref="E15:E18"/>
    <mergeCell ref="F15:F18"/>
    <mergeCell ref="G15:G18"/>
    <mergeCell ref="L7:L18"/>
    <mergeCell ref="Q7:Q9"/>
    <mergeCell ref="C10:C13"/>
    <mergeCell ref="D10:D13"/>
    <mergeCell ref="E10:E13"/>
    <mergeCell ref="F10:F13"/>
    <mergeCell ref="G10:G13"/>
    <mergeCell ref="H10:H13"/>
    <mergeCell ref="I10:I13"/>
    <mergeCell ref="J10:J13"/>
    <mergeCell ref="E7:E9"/>
    <mergeCell ref="H15:H18"/>
    <mergeCell ref="I15:I18"/>
    <mergeCell ref="J15:J18"/>
    <mergeCell ref="K15:K18"/>
    <mergeCell ref="K10:K13"/>
    <mergeCell ref="Q30:Q32"/>
    <mergeCell ref="Q23:Q28"/>
    <mergeCell ref="C30:C33"/>
    <mergeCell ref="D30:D33"/>
    <mergeCell ref="E30:E33"/>
    <mergeCell ref="F30:F33"/>
    <mergeCell ref="G30:G33"/>
    <mergeCell ref="H30:H33"/>
    <mergeCell ref="I30:I33"/>
    <mergeCell ref="J30:J33"/>
    <mergeCell ref="K30:K33"/>
    <mergeCell ref="K25:K26"/>
    <mergeCell ref="P23:P26"/>
    <mergeCell ref="K23:K24"/>
    <mergeCell ref="G27:G29"/>
    <mergeCell ref="H27:H29"/>
    <mergeCell ref="I27:I29"/>
    <mergeCell ref="J27:J29"/>
    <mergeCell ref="K27:K29"/>
    <mergeCell ref="P27:P28"/>
    <mergeCell ref="D23:D24"/>
    <mergeCell ref="E23:E24"/>
    <mergeCell ref="F23:F24"/>
    <mergeCell ref="G23:G24"/>
    <mergeCell ref="Q39:Q41"/>
    <mergeCell ref="P42:P48"/>
    <mergeCell ref="Q42:Q48"/>
    <mergeCell ref="C39:C41"/>
    <mergeCell ref="D39:D41"/>
    <mergeCell ref="E39:E41"/>
    <mergeCell ref="F39:F41"/>
    <mergeCell ref="G39:G41"/>
    <mergeCell ref="H39:H41"/>
    <mergeCell ref="C45:C48"/>
    <mergeCell ref="D45:D48"/>
    <mergeCell ref="E45:E48"/>
    <mergeCell ref="F45:F48"/>
    <mergeCell ref="G42:G44"/>
    <mergeCell ref="H42:H44"/>
    <mergeCell ref="G45:G48"/>
    <mergeCell ref="H45:H48"/>
    <mergeCell ref="I45:I48"/>
    <mergeCell ref="J45:J48"/>
    <mergeCell ref="K45:K48"/>
    <mergeCell ref="I42:I44"/>
    <mergeCell ref="J42:J44"/>
    <mergeCell ref="F42:F44"/>
    <mergeCell ref="A188:A193"/>
    <mergeCell ref="B188:B193"/>
    <mergeCell ref="C188:C193"/>
    <mergeCell ref="D188:D190"/>
    <mergeCell ref="F191:F193"/>
    <mergeCell ref="G191:G193"/>
    <mergeCell ref="H191:H193"/>
    <mergeCell ref="I191:I193"/>
    <mergeCell ref="C96:C99"/>
    <mergeCell ref="C110:C114"/>
    <mergeCell ref="D110:D114"/>
    <mergeCell ref="E110:E114"/>
    <mergeCell ref="F110:F114"/>
    <mergeCell ref="D115:D116"/>
    <mergeCell ref="E115:E116"/>
    <mergeCell ref="F115:F116"/>
    <mergeCell ref="C126:C128"/>
    <mergeCell ref="D126:D128"/>
    <mergeCell ref="E126:E128"/>
    <mergeCell ref="F126:F128"/>
    <mergeCell ref="C143:C148"/>
    <mergeCell ref="D143:D148"/>
    <mergeCell ref="E143:E148"/>
    <mergeCell ref="A103:A109"/>
    <mergeCell ref="G75:G79"/>
    <mergeCell ref="H75:H79"/>
    <mergeCell ref="J191:J193"/>
    <mergeCell ref="K191:K193"/>
    <mergeCell ref="D191:D193"/>
    <mergeCell ref="E191:E193"/>
    <mergeCell ref="I19:I22"/>
    <mergeCell ref="J19:J22"/>
    <mergeCell ref="K19:K22"/>
    <mergeCell ref="I39:I41"/>
    <mergeCell ref="J39:J41"/>
    <mergeCell ref="K39:K41"/>
    <mergeCell ref="J63:J69"/>
    <mergeCell ref="K63:K69"/>
    <mergeCell ref="K188:K190"/>
    <mergeCell ref="K86:K89"/>
    <mergeCell ref="D96:D99"/>
    <mergeCell ref="E96:E99"/>
    <mergeCell ref="F96:F99"/>
    <mergeCell ref="G96:G99"/>
    <mergeCell ref="H96:H99"/>
    <mergeCell ref="I96:I99"/>
    <mergeCell ref="J96:J99"/>
    <mergeCell ref="K96:K99"/>
    <mergeCell ref="I80:I81"/>
    <mergeCell ref="J86:J89"/>
    <mergeCell ref="L188:L193"/>
    <mergeCell ref="P188:P191"/>
    <mergeCell ref="Q188:Q193"/>
    <mergeCell ref="A63:A102"/>
    <mergeCell ref="B63:B102"/>
    <mergeCell ref="C63:C69"/>
    <mergeCell ref="D63:D69"/>
    <mergeCell ref="E63:E69"/>
    <mergeCell ref="E188:E190"/>
    <mergeCell ref="F188:F190"/>
    <mergeCell ref="G188:G190"/>
    <mergeCell ref="H188:H190"/>
    <mergeCell ref="I188:I190"/>
    <mergeCell ref="J188:J190"/>
    <mergeCell ref="J70:J74"/>
    <mergeCell ref="K70:K74"/>
    <mergeCell ref="P70:P72"/>
    <mergeCell ref="Q73:Q74"/>
    <mergeCell ref="C75:C79"/>
    <mergeCell ref="D75:D79"/>
    <mergeCell ref="E75:E79"/>
    <mergeCell ref="F75:F79"/>
    <mergeCell ref="C70:C74"/>
    <mergeCell ref="D70:D74"/>
    <mergeCell ref="E70:E74"/>
    <mergeCell ref="F70:F74"/>
    <mergeCell ref="G70:G74"/>
    <mergeCell ref="H70:H74"/>
    <mergeCell ref="I70:I74"/>
    <mergeCell ref="F63:F69"/>
    <mergeCell ref="G63:G69"/>
    <mergeCell ref="H63:H69"/>
    <mergeCell ref="I63:I69"/>
    <mergeCell ref="Q75:Q78"/>
    <mergeCell ref="AC80:AC81"/>
    <mergeCell ref="D82:D85"/>
    <mergeCell ref="E82:E85"/>
    <mergeCell ref="F82:F85"/>
    <mergeCell ref="G82:G85"/>
    <mergeCell ref="H82:H85"/>
    <mergeCell ref="I82:I85"/>
    <mergeCell ref="J82:J85"/>
    <mergeCell ref="K82:K85"/>
    <mergeCell ref="M82:M83"/>
    <mergeCell ref="W80:W81"/>
    <mergeCell ref="X80:X81"/>
    <mergeCell ref="Y80:Y81"/>
    <mergeCell ref="Z80:Z81"/>
    <mergeCell ref="AA80:AA81"/>
    <mergeCell ref="AB80:AB81"/>
    <mergeCell ref="Q80:Q81"/>
    <mergeCell ref="R80:R81"/>
    <mergeCell ref="S80:S81"/>
    <mergeCell ref="T80:T81"/>
    <mergeCell ref="U80:U81"/>
    <mergeCell ref="V80:V81"/>
    <mergeCell ref="H80:H81"/>
    <mergeCell ref="G80:G81"/>
    <mergeCell ref="Y82:Y83"/>
    <mergeCell ref="Z82:Z83"/>
    <mergeCell ref="AA82:AA83"/>
    <mergeCell ref="AB82:AB83"/>
    <mergeCell ref="AC82:AC83"/>
    <mergeCell ref="P84:P85"/>
    <mergeCell ref="N82:N83"/>
    <mergeCell ref="Q82:Q83"/>
    <mergeCell ref="U82:U83"/>
    <mergeCell ref="V82:V83"/>
    <mergeCell ref="W82:W83"/>
    <mergeCell ref="X82:X83"/>
    <mergeCell ref="L63:L102"/>
    <mergeCell ref="P64:P66"/>
    <mergeCell ref="P67:P68"/>
    <mergeCell ref="J80:J81"/>
    <mergeCell ref="K80:K81"/>
    <mergeCell ref="M80:M81"/>
    <mergeCell ref="N80:N81"/>
    <mergeCell ref="I75:I79"/>
    <mergeCell ref="J75:J79"/>
    <mergeCell ref="K75:K79"/>
    <mergeCell ref="P75:P79"/>
    <mergeCell ref="I90:I95"/>
    <mergeCell ref="J90:J95"/>
    <mergeCell ref="K90:K95"/>
    <mergeCell ref="M90:M92"/>
    <mergeCell ref="N90:N92"/>
    <mergeCell ref="Q90:Q92"/>
    <mergeCell ref="P86:P89"/>
    <mergeCell ref="Q86:Q89"/>
    <mergeCell ref="C90:C95"/>
    <mergeCell ref="D90:D95"/>
    <mergeCell ref="E90:E95"/>
    <mergeCell ref="F90:F95"/>
    <mergeCell ref="G90:G95"/>
    <mergeCell ref="H90:H95"/>
    <mergeCell ref="D86:D89"/>
    <mergeCell ref="E86:E89"/>
    <mergeCell ref="F86:F89"/>
    <mergeCell ref="G86:G89"/>
    <mergeCell ref="H86:H89"/>
    <mergeCell ref="I86:I89"/>
    <mergeCell ref="C80:C89"/>
    <mergeCell ref="D80:D81"/>
    <mergeCell ref="E80:E81"/>
    <mergeCell ref="F80:F81"/>
    <mergeCell ref="P96:P99"/>
    <mergeCell ref="Q96:Q97"/>
    <mergeCell ref="AA90:AA92"/>
    <mergeCell ref="AB90:AB92"/>
    <mergeCell ref="AC90:AC92"/>
    <mergeCell ref="P92:P93"/>
    <mergeCell ref="P94:P95"/>
    <mergeCell ref="Y90:Y92"/>
    <mergeCell ref="Z90:Z92"/>
    <mergeCell ref="U90:U92"/>
    <mergeCell ref="V90:V92"/>
    <mergeCell ref="W90:W92"/>
    <mergeCell ref="X90:X92"/>
    <mergeCell ref="K100:K102"/>
    <mergeCell ref="Q100:Q102"/>
    <mergeCell ref="C100:C102"/>
    <mergeCell ref="D100:D102"/>
    <mergeCell ref="E100:E102"/>
    <mergeCell ref="F100:F102"/>
    <mergeCell ref="G100:G102"/>
    <mergeCell ref="H100:H102"/>
    <mergeCell ref="B103:B105"/>
    <mergeCell ref="C103:C105"/>
    <mergeCell ref="D103:D105"/>
    <mergeCell ref="E103:E105"/>
    <mergeCell ref="F103:F105"/>
    <mergeCell ref="G103:G105"/>
    <mergeCell ref="H103:H105"/>
    <mergeCell ref="K103:K105"/>
    <mergeCell ref="L103:L105"/>
    <mergeCell ref="I100:I102"/>
    <mergeCell ref="J100:J102"/>
    <mergeCell ref="P103:P105"/>
    <mergeCell ref="Q103:Q105"/>
    <mergeCell ref="I103:I105"/>
    <mergeCell ref="J103:J105"/>
    <mergeCell ref="C122:C125"/>
    <mergeCell ref="D122:D125"/>
    <mergeCell ref="E122:E125"/>
    <mergeCell ref="F122:F125"/>
    <mergeCell ref="H117:H121"/>
    <mergeCell ref="I117:I121"/>
    <mergeCell ref="J117:J121"/>
    <mergeCell ref="G122:G125"/>
    <mergeCell ref="H122:H125"/>
    <mergeCell ref="I122:I125"/>
    <mergeCell ref="J122:J125"/>
    <mergeCell ref="C115:C121"/>
    <mergeCell ref="D117:D121"/>
    <mergeCell ref="E117:E121"/>
    <mergeCell ref="F117:F121"/>
    <mergeCell ref="B106:B109"/>
    <mergeCell ref="C106:C109"/>
    <mergeCell ref="D106:D109"/>
    <mergeCell ref="E106:E109"/>
    <mergeCell ref="F106:F109"/>
    <mergeCell ref="G106:G109"/>
    <mergeCell ref="H106:H109"/>
    <mergeCell ref="I106:I109"/>
    <mergeCell ref="J106:J109"/>
    <mergeCell ref="Q129:Q131"/>
    <mergeCell ref="Q133:Q135"/>
    <mergeCell ref="K133:K135"/>
    <mergeCell ref="G110:G114"/>
    <mergeCell ref="H110:H114"/>
    <mergeCell ref="I110:I114"/>
    <mergeCell ref="J110:J114"/>
    <mergeCell ref="K110:K114"/>
    <mergeCell ref="L110:L128"/>
    <mergeCell ref="K122:K125"/>
    <mergeCell ref="G115:G116"/>
    <mergeCell ref="H115:H116"/>
    <mergeCell ref="I115:I116"/>
    <mergeCell ref="J115:J116"/>
    <mergeCell ref="G117:G121"/>
    <mergeCell ref="K115:K116"/>
    <mergeCell ref="K117:K121"/>
    <mergeCell ref="Q111:Q112"/>
    <mergeCell ref="P113:P114"/>
    <mergeCell ref="P115:P116"/>
    <mergeCell ref="Q115:Q116"/>
    <mergeCell ref="P117:P121"/>
    <mergeCell ref="Q117:Q121"/>
    <mergeCell ref="Q122:Q123"/>
    <mergeCell ref="P126:P128"/>
    <mergeCell ref="Q126:Q128"/>
    <mergeCell ref="K106:K109"/>
    <mergeCell ref="P106:P108"/>
    <mergeCell ref="K126:K128"/>
    <mergeCell ref="G126:G128"/>
    <mergeCell ref="H126:H128"/>
    <mergeCell ref="I126:I128"/>
    <mergeCell ref="J126:J128"/>
    <mergeCell ref="P111:P112"/>
    <mergeCell ref="P122:P123"/>
    <mergeCell ref="L106:L109"/>
    <mergeCell ref="C149:C154"/>
    <mergeCell ref="D149:D154"/>
    <mergeCell ref="E149:E154"/>
    <mergeCell ref="F149:F154"/>
    <mergeCell ref="G149:G154"/>
    <mergeCell ref="H149:H154"/>
    <mergeCell ref="I149:I154"/>
    <mergeCell ref="J149:J154"/>
    <mergeCell ref="K149:K154"/>
    <mergeCell ref="C155:C160"/>
    <mergeCell ref="D155:D157"/>
    <mergeCell ref="E155:E157"/>
    <mergeCell ref="F155:F157"/>
    <mergeCell ref="G155:G157"/>
    <mergeCell ref="H155:H157"/>
    <mergeCell ref="I129:I132"/>
    <mergeCell ref="J129:J132"/>
    <mergeCell ref="K129:K132"/>
    <mergeCell ref="I155:I157"/>
    <mergeCell ref="J155:J157"/>
    <mergeCell ref="K155:K157"/>
    <mergeCell ref="C129:C132"/>
    <mergeCell ref="D129:D132"/>
    <mergeCell ref="E129:E132"/>
    <mergeCell ref="F129:F132"/>
    <mergeCell ref="G129:G132"/>
    <mergeCell ref="H129:H132"/>
    <mergeCell ref="C136:C139"/>
    <mergeCell ref="D136:D138"/>
    <mergeCell ref="E136:E138"/>
    <mergeCell ref="F136:F138"/>
    <mergeCell ref="G136:G138"/>
    <mergeCell ref="H136:H138"/>
    <mergeCell ref="C133:C135"/>
    <mergeCell ref="D133:D135"/>
    <mergeCell ref="E133:E135"/>
    <mergeCell ref="F133:F135"/>
    <mergeCell ref="G133:G135"/>
    <mergeCell ref="H133:H135"/>
    <mergeCell ref="I133:I135"/>
    <mergeCell ref="J133:J135"/>
    <mergeCell ref="I136:I138"/>
    <mergeCell ref="J136:J138"/>
    <mergeCell ref="K136:K138"/>
    <mergeCell ref="Q136:Q138"/>
    <mergeCell ref="L129:L142"/>
    <mergeCell ref="Q140:Q142"/>
    <mergeCell ref="P155:P160"/>
    <mergeCell ref="Q155:Q160"/>
    <mergeCell ref="D158:D160"/>
    <mergeCell ref="E158:E160"/>
    <mergeCell ref="F158:F160"/>
    <mergeCell ref="G158:G160"/>
    <mergeCell ref="H158:H160"/>
    <mergeCell ref="I158:I160"/>
    <mergeCell ref="J158:J160"/>
    <mergeCell ref="K158:K160"/>
    <mergeCell ref="K143:K148"/>
    <mergeCell ref="Q143:Q148"/>
    <mergeCell ref="F143:F148"/>
    <mergeCell ref="G143:G148"/>
    <mergeCell ref="H143:H148"/>
    <mergeCell ref="I143:I148"/>
    <mergeCell ref="J143:J148"/>
    <mergeCell ref="Q149:Q154"/>
    <mergeCell ref="P151:P154"/>
    <mergeCell ref="P129:P131"/>
    <mergeCell ref="J161:J163"/>
    <mergeCell ref="K161:K163"/>
    <mergeCell ref="H164:H165"/>
    <mergeCell ref="I164:I165"/>
    <mergeCell ref="J164:J165"/>
    <mergeCell ref="K164:K165"/>
    <mergeCell ref="P164:P165"/>
    <mergeCell ref="Q176:Q178"/>
    <mergeCell ref="J166:J167"/>
    <mergeCell ref="K166:K167"/>
    <mergeCell ref="P166:P167"/>
    <mergeCell ref="Q166:Q167"/>
    <mergeCell ref="H168:H170"/>
    <mergeCell ref="I168:I170"/>
    <mergeCell ref="J168:J170"/>
    <mergeCell ref="K168:K170"/>
    <mergeCell ref="P168:P170"/>
    <mergeCell ref="Q168:Q170"/>
    <mergeCell ref="L161:L175"/>
    <mergeCell ref="P161:P163"/>
    <mergeCell ref="Q161:Q163"/>
    <mergeCell ref="Q164:Q165"/>
    <mergeCell ref="H166:H167"/>
    <mergeCell ref="I166:I167"/>
    <mergeCell ref="A161:A175"/>
    <mergeCell ref="B161:B175"/>
    <mergeCell ref="C161:C163"/>
    <mergeCell ref="D161:D163"/>
    <mergeCell ref="E161:E163"/>
    <mergeCell ref="F161:F163"/>
    <mergeCell ref="G161:G163"/>
    <mergeCell ref="H161:H163"/>
    <mergeCell ref="I161:I163"/>
    <mergeCell ref="C168:C172"/>
    <mergeCell ref="D168:D170"/>
    <mergeCell ref="E168:E170"/>
    <mergeCell ref="F168:F170"/>
    <mergeCell ref="G168:G170"/>
    <mergeCell ref="C164:C165"/>
    <mergeCell ref="D164:D165"/>
    <mergeCell ref="E164:E165"/>
    <mergeCell ref="F164:F165"/>
    <mergeCell ref="G164:G165"/>
    <mergeCell ref="C166:C167"/>
    <mergeCell ref="D166:D167"/>
    <mergeCell ref="E166:E167"/>
    <mergeCell ref="F166:F167"/>
    <mergeCell ref="G166:G167"/>
    <mergeCell ref="I176:I178"/>
    <mergeCell ref="J176:J178"/>
    <mergeCell ref="K176:K178"/>
    <mergeCell ref="Q171:Q175"/>
    <mergeCell ref="C173:C175"/>
    <mergeCell ref="D173:D175"/>
    <mergeCell ref="E173:E175"/>
    <mergeCell ref="F173:F175"/>
    <mergeCell ref="G173:G175"/>
    <mergeCell ref="H173:H175"/>
    <mergeCell ref="I173:I175"/>
    <mergeCell ref="J173:J175"/>
    <mergeCell ref="K173:K175"/>
    <mergeCell ref="P173:P175"/>
    <mergeCell ref="D171:D172"/>
    <mergeCell ref="E171:E172"/>
    <mergeCell ref="F171:F172"/>
    <mergeCell ref="G171:G172"/>
    <mergeCell ref="H171:H172"/>
    <mergeCell ref="I171:I172"/>
    <mergeCell ref="J171:J172"/>
    <mergeCell ref="K171:K172"/>
    <mergeCell ref="P171:P172"/>
    <mergeCell ref="A176:A187"/>
    <mergeCell ref="B176:B187"/>
    <mergeCell ref="D180:D182"/>
    <mergeCell ref="E180:E182"/>
    <mergeCell ref="P176:P178"/>
    <mergeCell ref="C176:C178"/>
    <mergeCell ref="D176:D178"/>
    <mergeCell ref="E176:E178"/>
    <mergeCell ref="C179:C182"/>
    <mergeCell ref="C183:C185"/>
    <mergeCell ref="C186:C187"/>
    <mergeCell ref="L176:L187"/>
    <mergeCell ref="D186:D187"/>
    <mergeCell ref="E186:E187"/>
    <mergeCell ref="F186:F187"/>
    <mergeCell ref="G186:G187"/>
    <mergeCell ref="H186:H187"/>
    <mergeCell ref="I186:I187"/>
    <mergeCell ref="J186:J187"/>
    <mergeCell ref="K186:K187"/>
    <mergeCell ref="F180:F182"/>
    <mergeCell ref="F176:F178"/>
    <mergeCell ref="G176:G178"/>
    <mergeCell ref="H176:H178"/>
    <mergeCell ref="J58:J61"/>
    <mergeCell ref="K58:K61"/>
    <mergeCell ref="L58:L62"/>
    <mergeCell ref="A7:A62"/>
    <mergeCell ref="B58:B62"/>
    <mergeCell ref="C58:C62"/>
    <mergeCell ref="D58:D61"/>
    <mergeCell ref="E58:E61"/>
    <mergeCell ref="F58:F61"/>
    <mergeCell ref="G58:G61"/>
    <mergeCell ref="H58:H61"/>
    <mergeCell ref="I58:I61"/>
    <mergeCell ref="C19:C22"/>
    <mergeCell ref="D19:D22"/>
    <mergeCell ref="E19:E22"/>
    <mergeCell ref="F19:F22"/>
    <mergeCell ref="G19:G22"/>
    <mergeCell ref="H19:H22"/>
    <mergeCell ref="E34:E38"/>
    <mergeCell ref="F34:F38"/>
    <mergeCell ref="G34:G38"/>
    <mergeCell ref="H34:H38"/>
    <mergeCell ref="I34:I38"/>
    <mergeCell ref="C27:C29"/>
    <mergeCell ref="B7:B57"/>
    <mergeCell ref="C49:C52"/>
    <mergeCell ref="D49:D52"/>
    <mergeCell ref="E49:E52"/>
    <mergeCell ref="F49:F52"/>
    <mergeCell ref="G49:G52"/>
    <mergeCell ref="H49:H52"/>
    <mergeCell ref="I49:I52"/>
    <mergeCell ref="J49:J52"/>
    <mergeCell ref="C23:C26"/>
    <mergeCell ref="G25:G26"/>
    <mergeCell ref="H25:H26"/>
    <mergeCell ref="I25:I26"/>
    <mergeCell ref="J25:J26"/>
    <mergeCell ref="K49:K52"/>
    <mergeCell ref="L49:L57"/>
    <mergeCell ref="Q49:Q52"/>
    <mergeCell ref="K53:K57"/>
    <mergeCell ref="P53:P57"/>
    <mergeCell ref="Q53:Q55"/>
    <mergeCell ref="C53:C57"/>
    <mergeCell ref="D53:D57"/>
    <mergeCell ref="E53:E57"/>
    <mergeCell ref="F53:F57"/>
    <mergeCell ref="G53:G57"/>
    <mergeCell ref="H53:H57"/>
    <mergeCell ref="I53:I57"/>
    <mergeCell ref="J53:J57"/>
  </mergeCells>
  <pageMargins left="0.70866141732283472" right="0.70866141732283472" top="0.74803149606299213" bottom="0.74803149606299213" header="0.31496062992125984" footer="0.31496062992125984"/>
  <pageSetup scale="27" orientation="landscape" horizontalDpi="4294967293" r:id="rId1"/>
  <rowBreaks count="9" manualBreakCount="9">
    <brk id="18" max="28" man="1"/>
    <brk id="33" max="16383" man="1"/>
    <brk id="57" max="28" man="1"/>
    <brk id="74" max="28" man="1"/>
    <brk id="102" max="28" man="1"/>
    <brk id="114" max="28" man="1"/>
    <brk id="135" max="28" man="1"/>
    <brk id="154" max="28" man="1"/>
    <brk id="182"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Portada</vt:lpstr>
      <vt:lpstr>Hoja de firma</vt:lpstr>
      <vt:lpstr>Eje 01 </vt:lpstr>
      <vt:lpstr>Eje 02 </vt:lpstr>
      <vt:lpstr>'Eje 01 '!Área_de_impresión</vt:lpstr>
      <vt:lpstr>'Eje 02 '!Área_de_impresión</vt:lpstr>
      <vt:lpstr>'Hoja de firma'!Área_de_impresión</vt:lpstr>
      <vt:lpstr>'Eje 01 '!Títulos_a_imprimir</vt:lpstr>
      <vt:lpstr>'Eje 02 '!Títulos_a_imprimir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Radames Fragoso Baez</dc:creator>
  <cp:lastModifiedBy>Iván Vargas Silverio</cp:lastModifiedBy>
  <cp:lastPrinted>2025-11-18T12:58:48Z</cp:lastPrinted>
  <dcterms:created xsi:type="dcterms:W3CDTF">2024-07-29T18:11:14Z</dcterms:created>
  <dcterms:modified xsi:type="dcterms:W3CDTF">2025-12-04T17:15:55Z</dcterms:modified>
</cp:coreProperties>
</file>