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\\CAID-NAS\Comite Ejecutivo\Planificacion y Desarrollo\POA\2025\"/>
    </mc:Choice>
  </mc:AlternateContent>
  <xr:revisionPtr revIDLastSave="0" documentId="13_ncr:1_{B5E87E47-AECA-4838-8D87-AACFCF106C23}" xr6:coauthVersionLast="47" xr6:coauthVersionMax="47" xr10:uidLastSave="{00000000-0000-0000-0000-000000000000}"/>
  <bookViews>
    <workbookView xWindow="-120" yWindow="-120" windowWidth="29040" windowHeight="15720" activeTab="3" xr2:uid="{621D63F2-D88C-4E81-9B22-8F44A5ABD4C7}"/>
  </bookViews>
  <sheets>
    <sheet name="Portada" sheetId="5" r:id="rId1"/>
    <sheet name="Hoja de firma" sheetId="6" r:id="rId2"/>
    <sheet name="Eje 01 " sheetId="1" r:id="rId3"/>
    <sheet name="Eje 02 " sheetId="3" r:id="rId4"/>
  </sheets>
  <definedNames>
    <definedName name="_xlnm.Print_Area" localSheetId="2">'Eje 01 '!$A$1:$AC$86</definedName>
    <definedName name="_xlnm.Print_Area" localSheetId="3">'Eje 02 '!$A$1:$AC$188</definedName>
    <definedName name="_xlnm.Print_Titles" localSheetId="2">'Eje 01 '!$5:$7</definedName>
    <definedName name="_xlnm.Print_Titles" localSheetId="3">'Eje 02 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" i="3" l="1"/>
  <c r="O39" i="3"/>
  <c r="O58" i="3"/>
  <c r="O105" i="3"/>
  <c r="O124" i="3"/>
  <c r="O128" i="3"/>
  <c r="O131" i="3"/>
  <c r="M139" i="3"/>
  <c r="M140" i="3" s="1"/>
  <c r="M141" i="3" s="1"/>
  <c r="M142" i="3" s="1"/>
  <c r="M143" i="3" s="1"/>
  <c r="O159" i="3"/>
  <c r="O166" i="3"/>
  <c r="O171" i="3"/>
  <c r="O181" i="3"/>
  <c r="O183" i="3"/>
  <c r="O81" i="1" l="1"/>
  <c r="O70" i="1"/>
  <c r="O11" i="1" l="1"/>
  <c r="O5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Indhira Plasencio</author>
    <author>Nirmarys Montilla Garcia</author>
    <author>Rosaly Naftali Agramonte Piña</author>
  </authors>
  <commentList>
    <comment ref="K156" authorId="0" shapeId="0" xr:uid="{3FED929B-BD86-4335-AD16-CEFD0E6C341A}">
      <text>
        <r>
          <rPr>
            <b/>
            <sz val="9"/>
            <color indexed="81"/>
            <rFont val="Tahoma"/>
            <family val="2"/>
          </rPr>
          <t>Indhira Plasencio:</t>
        </r>
        <r>
          <rPr>
            <sz val="9"/>
            <color indexed="81"/>
            <rFont val="Tahoma"/>
            <family val="2"/>
          </rPr>
          <t xml:space="preserve">
Hay un indicador que mide esto en OGTIC? Si es así, verificar que es específcamente lo que mide y como</t>
        </r>
      </text>
    </comment>
    <comment ref="O159" authorId="1" shapeId="0" xr:uid="{1C55797D-1897-40E0-A87D-BB162FEC379C}">
      <text>
        <r>
          <rPr>
            <b/>
            <sz val="9"/>
            <color indexed="81"/>
            <rFont val="Tahoma"/>
            <family val="2"/>
          </rPr>
          <t>Nirmarys Montilla Garcia:</t>
        </r>
        <r>
          <rPr>
            <sz val="9"/>
            <color indexed="81"/>
            <rFont val="Tahoma"/>
            <family val="2"/>
          </rPr>
          <t xml:space="preserve">
Radhy comento que evaluara este monto en el mercado porque esta muy alto.</t>
        </r>
      </text>
    </comment>
    <comment ref="D163" authorId="0" shapeId="0" xr:uid="{23B5DC81-E856-4BCD-9830-C78090B470F9}">
      <text>
        <r>
          <rPr>
            <b/>
            <sz val="9"/>
            <color indexed="81"/>
            <rFont val="Tahoma"/>
            <family val="2"/>
          </rPr>
          <t>Indhira Plasencio:</t>
        </r>
        <r>
          <rPr>
            <sz val="9"/>
            <color indexed="81"/>
            <rFont val="Tahoma"/>
            <family val="2"/>
          </rPr>
          <t xml:space="preserve">
tener claro cuales son las mejoras que se programaran para luego poder hacer la medición</t>
        </r>
      </text>
    </comment>
    <comment ref="D166" authorId="0" shapeId="0" xr:uid="{37310463-E8AB-48F4-8086-D291E9289E25}">
      <text>
        <r>
          <rPr>
            <b/>
            <sz val="9"/>
            <color indexed="81"/>
            <rFont val="Tahoma"/>
            <family val="2"/>
          </rPr>
          <t>Indhira Plasencio:</t>
        </r>
        <r>
          <rPr>
            <sz val="9"/>
            <color indexed="81"/>
            <rFont val="Tahoma"/>
            <family val="2"/>
          </rPr>
          <t xml:space="preserve">
Tener claro las acciones de seguridad que se implementarán para poder realizar la medición
</t>
        </r>
      </text>
    </comment>
    <comment ref="D168" authorId="0" shapeId="0" xr:uid="{F4FF5957-B7E0-43E1-8C4B-C0A7775176A2}">
      <text>
        <r>
          <rPr>
            <b/>
            <sz val="9"/>
            <color indexed="81"/>
            <rFont val="Tahoma"/>
            <family val="2"/>
          </rPr>
          <t xml:space="preserve">Indhira Plasencio:
Sugiero que el indicador en vez de ser porcentual sea de valor absoluto, y que sea un programa de mojara de equipmaiento </t>
        </r>
      </text>
    </comment>
    <comment ref="F174" authorId="2" shapeId="0" xr:uid="{8ED220DA-10AB-415A-BE0A-BF073E9D26B9}">
      <text>
        <r>
          <rPr>
            <b/>
            <sz val="9"/>
            <color indexed="81"/>
            <rFont val="Tahoma"/>
            <family val="2"/>
          </rPr>
          <t>Rosaly Naftali Agramonte Piña:</t>
        </r>
        <r>
          <rPr>
            <sz val="9"/>
            <color indexed="81"/>
            <rFont val="Tahoma"/>
            <family val="2"/>
          </rPr>
          <t xml:space="preserve">
Validar porcenjate de cumplimiento </t>
        </r>
      </text>
    </comment>
  </commentList>
</comments>
</file>

<file path=xl/sharedStrings.xml><?xml version="1.0" encoding="utf-8"?>
<sst xmlns="http://schemas.openxmlformats.org/spreadsheetml/2006/main" count="839" uniqueCount="694">
  <si>
    <t xml:space="preserve">Evaluación y Diagnóstico </t>
  </si>
  <si>
    <t>Determinado el perfil de desarrollo y diagnóstico de los NN.</t>
  </si>
  <si>
    <t>Atenciones médicas</t>
  </si>
  <si>
    <t>Porcentaje de atenciones médicas</t>
  </si>
  <si>
    <t xml:space="preserve">Dpto. Evaluación y Diagnóstico </t>
  </si>
  <si>
    <t xml:space="preserve">Brindar atención médica programada </t>
  </si>
  <si>
    <t xml:space="preserve">Personal médico </t>
  </si>
  <si>
    <t xml:space="preserve">Falta de personal médico </t>
  </si>
  <si>
    <t xml:space="preserve">Actualizar información clínica del usuario en sistema </t>
  </si>
  <si>
    <t xml:space="preserve">Dificultad con el sistema interno </t>
  </si>
  <si>
    <t xml:space="preserve">Recibir resultados pruebas complementarias </t>
  </si>
  <si>
    <t xml:space="preserve">Demora en la entrega de resultados pruebas médicas </t>
  </si>
  <si>
    <t>Evaluaciones psicométricas  realizadas</t>
  </si>
  <si>
    <t>Porcentaje de NN evaluados</t>
  </si>
  <si>
    <t>Reportes en SIGES e informe de evaluación</t>
  </si>
  <si>
    <t>Realizar entrevista inicial psicología</t>
  </si>
  <si>
    <t>Evaluadora</t>
  </si>
  <si>
    <t xml:space="preserve">Inasistencia de los usuarios a la cita </t>
  </si>
  <si>
    <t>Realizar observación clínica</t>
  </si>
  <si>
    <t>Aplicar de pruebas psicométricas</t>
  </si>
  <si>
    <t>Retrasos en la recepción de las pruebas psicométricas</t>
  </si>
  <si>
    <t>Corregir las pruebas psicométricas y elaborar informe</t>
  </si>
  <si>
    <t xml:space="preserve">Desactualización de las licencias para la corrección de pruebas </t>
  </si>
  <si>
    <t>Elaborar informe trimestral de evaluaciones realizadas</t>
  </si>
  <si>
    <t xml:space="preserve">Enc. Evaluación del desarrollo </t>
  </si>
  <si>
    <t>No identificado</t>
  </si>
  <si>
    <t>Diagnósticos realizados</t>
  </si>
  <si>
    <t>Revisar resultados de pruebas médicas complementarias</t>
  </si>
  <si>
    <t>Pediatra, fisiatra, psiquiatra</t>
  </si>
  <si>
    <t>Realizar discusión de caso médico</t>
  </si>
  <si>
    <t>Disponibilidad de equipo médico para asistir a las sesiones</t>
  </si>
  <si>
    <t>Visitar a la escuela y realizar observación clínica</t>
  </si>
  <si>
    <t>Evaluadora y Trabajador social</t>
  </si>
  <si>
    <t xml:space="preserve">Carencia de transporte institucional para realizar la visita </t>
  </si>
  <si>
    <t>Realizar discusión general de caso</t>
  </si>
  <si>
    <t>Pediatra, fisiatra, psiquiatra, trabajador social, evaluadora</t>
  </si>
  <si>
    <t>Disponibilidad de los integrantes  para asistir a las sesiones</t>
  </si>
  <si>
    <t xml:space="preserve">Entregar informes diagnósticos a las familias </t>
  </si>
  <si>
    <t xml:space="preserve">Evaluador/a y trabajador social </t>
  </si>
  <si>
    <t xml:space="preserve">Inasistencia de las familias </t>
  </si>
  <si>
    <t xml:space="preserve">Elaborar informe trimestral de Diagnósticos entregados </t>
  </si>
  <si>
    <t xml:space="preserve">Enc. Evaluación y Diagnóstico </t>
  </si>
  <si>
    <t>Información desactualizada en SIGES</t>
  </si>
  <si>
    <t>Determinada la evolución clínica de los usuarios</t>
  </si>
  <si>
    <t>Porcentaje de NN reevaluados</t>
  </si>
  <si>
    <t xml:space="preserve">Reportes en SIGES </t>
  </si>
  <si>
    <t xml:space="preserve">Recibir solicitud de reevaluación </t>
  </si>
  <si>
    <t>Personal Clínico y Trabajador social</t>
  </si>
  <si>
    <t>Aplicar escalas motoras</t>
  </si>
  <si>
    <t>Fisiatra</t>
  </si>
  <si>
    <t>Realizar observación clínica del caso</t>
  </si>
  <si>
    <t xml:space="preserve">Evaluadora y Encargada Evaluación del Desarrollo </t>
  </si>
  <si>
    <t>Aplicar pruebas psicométricas</t>
  </si>
  <si>
    <t>Carencia de pruebas piscometrica. 
Carencia de personal evaluador sede S.J</t>
  </si>
  <si>
    <t>Pediatra y Fisiatra</t>
  </si>
  <si>
    <t xml:space="preserve">Elaborar informe trimestral de reevaluaciones realizadas </t>
  </si>
  <si>
    <t>No.</t>
  </si>
  <si>
    <t>Estrategia</t>
  </si>
  <si>
    <t>Resultado efecto</t>
  </si>
  <si>
    <t>Linea Base</t>
  </si>
  <si>
    <t>Meta</t>
  </si>
  <si>
    <t>Distrubución metas</t>
  </si>
  <si>
    <t>Medio de Verificación</t>
  </si>
  <si>
    <t xml:space="preserve">Responsable </t>
  </si>
  <si>
    <t xml:space="preserve">Actividades </t>
  </si>
  <si>
    <t xml:space="preserve">Presupuesto </t>
  </si>
  <si>
    <t>Involucrados</t>
  </si>
  <si>
    <t>Cronograma</t>
  </si>
  <si>
    <t>T-I</t>
  </si>
  <si>
    <t>T-II</t>
  </si>
  <si>
    <t>T-III</t>
  </si>
  <si>
    <t>T-IV</t>
  </si>
  <si>
    <t>N/D</t>
  </si>
  <si>
    <t>N/A</t>
  </si>
  <si>
    <t>Mejoramiento de la calidad de las Intervenciones</t>
  </si>
  <si>
    <t xml:space="preserve">Potenciado el desarrollo integral del NN. </t>
  </si>
  <si>
    <t xml:space="preserve">Intervenciones terapeuticas a los NN
</t>
  </si>
  <si>
    <t>Porcetaje de niños intervenidos</t>
  </si>
  <si>
    <t xml:space="preserve">89%
</t>
  </si>
  <si>
    <t xml:space="preserve">Informes de egreso por servicio 
</t>
  </si>
  <si>
    <t xml:space="preserve">Realizar evaluación  inicia del usuario </t>
  </si>
  <si>
    <t xml:space="preserve">Implementar plan de intervencion </t>
  </si>
  <si>
    <t>Poco involucramiento por parte de los padres</t>
  </si>
  <si>
    <t>Incumplimiento de las familias</t>
  </si>
  <si>
    <t>Alto nivel de deserción en los servicios de atención</t>
  </si>
  <si>
    <t>Licencias por maternidad en terapéutas</t>
  </si>
  <si>
    <t>Reevaluar el paciente</t>
  </si>
  <si>
    <t>Elaborar y entregar Informe de egreso</t>
  </si>
  <si>
    <t>El ausentismo de los usuarios podría ocacionar que la información para el informe sea insuficiente</t>
  </si>
  <si>
    <t>Adquiridas habilidades parentales y psicoeducación en los servicios de familias.</t>
  </si>
  <si>
    <t>Intervenciones terapéuticas a familias</t>
  </si>
  <si>
    <t>Porcentaje de familias atendidas en el año.</t>
  </si>
  <si>
    <t>Asistencia y reportes de atenciones.</t>
  </si>
  <si>
    <t xml:space="preserve">Realizar evaluación inical de la familia </t>
  </si>
  <si>
    <t>Poco interés en los entrenamiento a familias</t>
  </si>
  <si>
    <t>Informe de egreso</t>
  </si>
  <si>
    <t xml:space="preserve">Adquiridas habilidades para el manejo de la discapacidad de su hijo. </t>
  </si>
  <si>
    <t>Entrenamiento a Familias Padres que hayan culminado competencias requeridas.</t>
  </si>
  <si>
    <t>Porcentaje de familias que egresen del programa de entrenamiento con competencias adquiridas</t>
  </si>
  <si>
    <t>Formulario de evaluación pre y post. Listado de asistencia, reportes de los terapeutas</t>
  </si>
  <si>
    <t>Identificar necesidades</t>
  </si>
  <si>
    <t>Desarrollar el programa</t>
  </si>
  <si>
    <t>Poca atención de los padres al material didácticico</t>
  </si>
  <si>
    <t>Evaluar cumplimiento de objetivo, hacer informe de resultados.</t>
  </si>
  <si>
    <t>Línea base</t>
  </si>
  <si>
    <t>Distribución de la meta</t>
  </si>
  <si>
    <t>Medio de verificación</t>
  </si>
  <si>
    <t xml:space="preserve">Involucrados </t>
  </si>
  <si>
    <t xml:space="preserve">Normatizacion y estandarización de la gestión institucional </t>
  </si>
  <si>
    <t xml:space="preserve">Asegurada la normatización institucional </t>
  </si>
  <si>
    <t>Asesoramiento Jurídico del CAID realizado</t>
  </si>
  <si>
    <t>Porcentaje de solicitudes atendidas</t>
  </si>
  <si>
    <t>Opinión Legal elaborada y revisada adjunta a comunicación física, correo electrónico o comunicacion vía correo dirigida al área requiriente.</t>
  </si>
  <si>
    <t xml:space="preserve">Dpto. Jurídico </t>
  </si>
  <si>
    <t>Recepción de la solicitud de opinión legal y revisión de la documentación que requiere el servicio.</t>
  </si>
  <si>
    <t xml:space="preserve">Todas las áreas </t>
  </si>
  <si>
    <t>Análisis de la documentación legal (leyes, decretos, reglamentos, resoluciones y demás), relacionados con la situación a tratar, puede requerir retroalimentación de las áreas o entidad externa.</t>
  </si>
  <si>
    <t>Elaborar reporte trimestral de solicitudes de opinión legal.</t>
  </si>
  <si>
    <t xml:space="preserve">Retraso en la entrega </t>
  </si>
  <si>
    <t xml:space="preserve">Representación legal de la Institucion realizada
</t>
  </si>
  <si>
    <t>Porcentaje de solicitudes de representaciones legales atendidas</t>
  </si>
  <si>
    <t>Actos de Alguacil con Notificaciones y Instancias  (Entrada y/o Salida)</t>
  </si>
  <si>
    <t>Realizar la coordinación de acciones con los abogados tendentes a la representación legal.</t>
  </si>
  <si>
    <t xml:space="preserve">Retraso en la recepcion de los escritos de defensa </t>
  </si>
  <si>
    <t>Realizar proceso de litigio con la parte demandada/demandante y dilucidar los aspectos concernientes a los fundamentos de hechos, ante el tribunal.</t>
  </si>
  <si>
    <t>Preparar y depositar: Inventarios de documentos, escritos de defensa y replica, actos de alguacil y conclusiones, en torno al caso ante el tribunal apoderado.</t>
  </si>
  <si>
    <t>Elaborar reporte trimestral de representación legal</t>
  </si>
  <si>
    <t xml:space="preserve">Analista </t>
  </si>
  <si>
    <t xml:space="preserve">Documentos legales revisados y/o elaborados
</t>
  </si>
  <si>
    <t>Porcentaje  de solicitudes elaboración y/o revisión de documentos legales  atendidas</t>
  </si>
  <si>
    <t xml:space="preserve">Documento legal revisado,  elaborado, renovado y/o modificado adjunto a comunicación de remisión física odigital </t>
  </si>
  <si>
    <t>Recibir la solicitud de elaboración, revisión, renovación o modificación del Documento legal.</t>
  </si>
  <si>
    <t xml:space="preserve">Dilatacion por firma, revision de docuentos y erroes en los documentos </t>
  </si>
  <si>
    <t xml:space="preserve">Enc. Div. Elaboración de doucmnetos legales y Todas las áreas </t>
  </si>
  <si>
    <t>Porcentaje de notarizaciones atendidas</t>
  </si>
  <si>
    <t xml:space="preserve">Documento legal notarizado y cantidad de originales para entrega a Parte Interesada </t>
  </si>
  <si>
    <t>Verificar los requisitos y alcance de la solicitud para detectar posible información adicional requerida.</t>
  </si>
  <si>
    <t>Validación del documento legal y remisión al área correspondiente.</t>
  </si>
  <si>
    <t>Gestionar la firma del presidente del Consejo Directivo o Director Nacional y  la notarizacion del documento, informando la finalizacion del proceso</t>
  </si>
  <si>
    <t>Elaborar reporte trimestral de documentos legales elaborados y/o revisados.</t>
  </si>
  <si>
    <t>Planificación operativa 2026 formulada</t>
  </si>
  <si>
    <t xml:space="preserve">Plan Operativo elaborado </t>
  </si>
  <si>
    <t>Documento POA</t>
  </si>
  <si>
    <t>Remitir a las áreas las pautas para la formulación del POA premiliminar</t>
  </si>
  <si>
    <t>Retrasos en la remisión de las informaciones por parte de las áreas</t>
  </si>
  <si>
    <t xml:space="preserve">Todo las áreas </t>
  </si>
  <si>
    <t>Revisar de los POA preliminares, validano su alineación  con la planificación estratégica</t>
  </si>
  <si>
    <t>Personal DPD</t>
  </si>
  <si>
    <t xml:space="preserve">Socializar la planificación operativa institucional con la Dirección Nacional y el comité ejecutivo </t>
  </si>
  <si>
    <t xml:space="preserve">Dirección Nacional </t>
  </si>
  <si>
    <t xml:space="preserve">Socializar documento final </t>
  </si>
  <si>
    <t>Todo el personal</t>
  </si>
  <si>
    <t xml:space="preserve">Planificación Operativa 2025 evaluada </t>
  </si>
  <si>
    <t xml:space="preserve">Informes de seguimiento elaborados </t>
  </si>
  <si>
    <t>Informes de seguimiento trimestral</t>
  </si>
  <si>
    <t xml:space="preserve">Remitir a las áreas matriz para reporte ejecución plan operativo </t>
  </si>
  <si>
    <t>Revisar las matrices, validar las evidencias de ejecución presentadas y realizar ajustes en caso de ser necesarios</t>
  </si>
  <si>
    <t>Reportes de metas físicas financiera elaborados</t>
  </si>
  <si>
    <t>Reporte metas físicas financieras</t>
  </si>
  <si>
    <t>Cargar en SIGEF los reportes de meta física financiera y remitir a OAI para la publicación el portal institucional.</t>
  </si>
  <si>
    <t xml:space="preserve">Plan Anual de Compras </t>
  </si>
  <si>
    <t xml:space="preserve">Plan de compras elaborado </t>
  </si>
  <si>
    <t>Plan de compras, correos, matriz de requerimientos</t>
  </si>
  <si>
    <t>Solicitar a las áreas la planificación de sus requerimientos</t>
  </si>
  <si>
    <t>Consolidar la información recibida y remitir a compras para asignación de códigos y precios</t>
  </si>
  <si>
    <t xml:space="preserve">Elaborar PACC y remitir a Dirección Nacional para su revisión y aprobación </t>
  </si>
  <si>
    <t>Dificultad con la identifcación de códigos y precios</t>
  </si>
  <si>
    <t xml:space="preserve">Procesos institucionales documentados </t>
  </si>
  <si>
    <t>Porcentaje de solicitudes de documentos respondidos</t>
  </si>
  <si>
    <t>Matriz registro maestro de documentos</t>
  </si>
  <si>
    <t xml:space="preserve">Realizar levantamientos y actualización de la documentación de procesos. </t>
  </si>
  <si>
    <t>Elaborar manuales de procesos sustantivos con aplicación de mejoras, según aplique.</t>
  </si>
  <si>
    <t>Remitir a los responsables de procesos para validación</t>
  </si>
  <si>
    <t>Gestión de la aprobación y distribución del Manual de procesos Sustantivos.</t>
  </si>
  <si>
    <t xml:space="preserve">Comité Ejecutivo, Directores </t>
  </si>
  <si>
    <t xml:space="preserve">Procedimiento de auditoría interna implementado </t>
  </si>
  <si>
    <t xml:space="preserve">Plan de mejora institucional implementado </t>
  </si>
  <si>
    <t xml:space="preserve">Porcentaje de implemetación del plan de mejora </t>
  </si>
  <si>
    <t xml:space="preserve">Informe de  implementación </t>
  </si>
  <si>
    <t xml:space="preserve">Coordinar con el comité de calidad la actualización del autodiagnóstico CAF </t>
  </si>
  <si>
    <t xml:space="preserve">Retrasos en la actualización de las informaciones </t>
  </si>
  <si>
    <t xml:space="preserve">Comité de Calidad </t>
  </si>
  <si>
    <t xml:space="preserve">Elaborar el plan de mejora insitucional </t>
  </si>
  <si>
    <t>Elaborar y remitir al MAP los informes de implementación del plan de mejora</t>
  </si>
  <si>
    <t>Incumplimiento en la ejecución de las actividades programadas</t>
  </si>
  <si>
    <t>Informe memoria de gestión institucional elaborado</t>
  </si>
  <si>
    <t xml:space="preserve">Cantidad de informes memoria de gestión elaborados </t>
  </si>
  <si>
    <t>Informes, correo de remisión</t>
  </si>
  <si>
    <t>Todos los  áreas</t>
  </si>
  <si>
    <t xml:space="preserve">Consolidar la información recibida y remitir a D.N. para su revisión </t>
  </si>
  <si>
    <t xml:space="preserve">Autoevaluación NOBACI realizada </t>
  </si>
  <si>
    <t xml:space="preserve">Informes de autoevaluación NOBACI elaborado </t>
  </si>
  <si>
    <t xml:space="preserve">Matriz atuoevaluación, reporte sistema </t>
  </si>
  <si>
    <t>Realizar levantamiento de información y recopilación de evidencias</t>
  </si>
  <si>
    <t>Notificar a las distintas áreas los hallazgos y recomendaciones</t>
  </si>
  <si>
    <t xml:space="preserve">Aprobar matriz para la carga </t>
  </si>
  <si>
    <t xml:space="preserve">Cargar en el portar de la Contraloría la matriz de autoevluación </t>
  </si>
  <si>
    <t>Relacionamiento Interinstitucional</t>
  </si>
  <si>
    <t xml:space="preserve">Mejoradas las capacidades institucionales vía la cooperación interinstitucional </t>
  </si>
  <si>
    <t xml:space="preserve">Convenios de cooperación firmados </t>
  </si>
  <si>
    <t>Porcentaje de iniciativas con informe de implementación elaborado</t>
  </si>
  <si>
    <t xml:space="preserve">Informe seguimiento ejecución convenios </t>
  </si>
  <si>
    <t xml:space="preserve">Div. De Cooperación Internacional </t>
  </si>
  <si>
    <t xml:space="preserve">Recibir solitudes de cooperación </t>
  </si>
  <si>
    <t xml:space="preserve">Incumplimiento de los enlaces de convenios en la ejecución de las actividades  </t>
  </si>
  <si>
    <t xml:space="preserve">Todas las áreas y enlaces de convenios </t>
  </si>
  <si>
    <t>Coordinar mesas de trabajo con las áreas solicitantes y los posibles cooperantes</t>
  </si>
  <si>
    <t>Remtiir a Jurídico borradores de convenios para su revisión</t>
  </si>
  <si>
    <t>Porcentaje de solicitudes de cooperación atendidas</t>
  </si>
  <si>
    <t xml:space="preserve">Matriz registro y seguimiento solicitudes de cooperación </t>
  </si>
  <si>
    <t>Realizar seguimiento trimestral de convenios firmados con los enlaces asignados</t>
  </si>
  <si>
    <t>Responder solicitud al área requiriente</t>
  </si>
  <si>
    <t>Que no haya cooperantes disponibles</t>
  </si>
  <si>
    <t xml:space="preserve">Elaborar informe trimestral de ejecución de convenios </t>
  </si>
  <si>
    <t>Fortalecimiento de la Gestión Humana</t>
  </si>
  <si>
    <t xml:space="preserve">Mejorado el desemepeño laboral </t>
  </si>
  <si>
    <t>Reclutamiento y Selección por Competencias.  (concurso)</t>
  </si>
  <si>
    <t xml:space="preserve">Porcentaje selección de personal reclutado basado en el perfil. </t>
  </si>
  <si>
    <t>Informes de reclutamiento y selección de personal</t>
  </si>
  <si>
    <t>Dpto. Recursos Humanos</t>
  </si>
  <si>
    <t xml:space="preserve">Elaborar planificación anual de recursos humanos </t>
  </si>
  <si>
    <t>No contar con la detección oportuna de necesidades de personal de los encargados</t>
  </si>
  <si>
    <t xml:space="preserve">Todas los encargados </t>
  </si>
  <si>
    <t>Recibir las requisiciones de necesidades de personal</t>
  </si>
  <si>
    <t>Recibir requisiones de personal incompletas de los departamentos</t>
  </si>
  <si>
    <t>Enlaces RRHH</t>
  </si>
  <si>
    <t>Publicación de las vacantes en los medios digitales establecidos</t>
  </si>
  <si>
    <t>Div. Comunicaciones</t>
  </si>
  <si>
    <t xml:space="preserve">Recepción y clasificación de los CV </t>
  </si>
  <si>
    <t>Analista de Reclutamiento</t>
  </si>
  <si>
    <t>Realizar las entrevistas iniciales para la elección de ternas, además de la aplicación de pruebas</t>
  </si>
  <si>
    <t>Retraso de parte del candidato en llenar las pruebas psicométricas establecidas</t>
  </si>
  <si>
    <t>Selección de candidatos basado en competencias</t>
  </si>
  <si>
    <t>Supervisor del área requiriente</t>
  </si>
  <si>
    <t>Realizar proceso de inducción de nuevos colaboradores</t>
  </si>
  <si>
    <t xml:space="preserve">No identificados </t>
  </si>
  <si>
    <t>Analista RRHH</t>
  </si>
  <si>
    <t xml:space="preserve"> Capacitación del Personal</t>
  </si>
  <si>
    <t xml:space="preserve">Porcentaje de  implementación del plan </t>
  </si>
  <si>
    <t xml:space="preserve"> Informe trimestral de ejecución de plan de capacitación.</t>
  </si>
  <si>
    <t>Realizar detección de las necesidades  de capacitaciones del personal</t>
  </si>
  <si>
    <t>No contar con la detección oportuna de necesidades de capacitación de los departamentos</t>
  </si>
  <si>
    <t>Analista de Capacitación</t>
  </si>
  <si>
    <t>Diseñar  el plan de capacitación anual</t>
  </si>
  <si>
    <t>Evaluación de Capacitación</t>
  </si>
  <si>
    <t>Gestionar el plan de capacitaciones a través de la programación de acciones  formativas</t>
  </si>
  <si>
    <t>No contar con la disponibilidad presupuestaria para ejecutar las capacitaciones planificadas</t>
  </si>
  <si>
    <t>Monitorear la ejecución del plan de capacitación</t>
  </si>
  <si>
    <t>Remisión tardía del informe de capacitación</t>
  </si>
  <si>
    <t>Evaluación de Desempeño</t>
  </si>
  <si>
    <t>Porcentaje de unidades que entregan  evaluaciones en tiempo establecido</t>
  </si>
  <si>
    <t xml:space="preserve"> Informes de resultados</t>
  </si>
  <si>
    <t>Coordinar le elaboración de los acuerdos de desempeño de todo el personal</t>
  </si>
  <si>
    <t>Retraso en la remisión del informe de evaluación de desempeño</t>
  </si>
  <si>
    <t>Todos los encargados</t>
  </si>
  <si>
    <t>X</t>
  </si>
  <si>
    <t>Instruir a los supervisores sobre el proceso de evaluación de desempeño</t>
  </si>
  <si>
    <t>Planificar y elaborar el cronograma de seguimiento para las evaluaciones trimestrales</t>
  </si>
  <si>
    <t>Gestionar las mejoras de las evaluaciones a través de la actualización de los acuerdos.</t>
  </si>
  <si>
    <t>Presentar el informe consolidado de los resultados de las evaluaciones del desempeño institucional.</t>
  </si>
  <si>
    <t>Enc. DRH</t>
  </si>
  <si>
    <t>Relaciones Laborales (compensaciones y beneficios / registro y control)</t>
  </si>
  <si>
    <t xml:space="preserve">Porcentaje de colaboradores reajustados </t>
  </si>
  <si>
    <t>Solicitud de no objeción e informe de novedades de nómina</t>
  </si>
  <si>
    <t>Aplicar los reajuestes salariales de acuerdo a la escala salarial aprobada por el MAP</t>
  </si>
  <si>
    <t>No contar con la disponibilidad presupuestaria</t>
  </si>
  <si>
    <t>DAF</t>
  </si>
  <si>
    <t>Que entidad regulador rechaze solicitu de reajuste y llame a concurso</t>
  </si>
  <si>
    <t xml:space="preserve">Porcentaje de colaboradores beneficiados con incentivos </t>
  </si>
  <si>
    <t xml:space="preserve">Nómina de pago </t>
  </si>
  <si>
    <t>Gestionar los incientivos por rendimiento individual</t>
  </si>
  <si>
    <t>Que la información en la matriz de incentivos esté incompleta</t>
  </si>
  <si>
    <t>No realicen cierre a los empleados desviculados</t>
  </si>
  <si>
    <t>Gestionar el bono de evaluación del desempeño para empleados de carrera.</t>
  </si>
  <si>
    <t>No alcanzar la puntuación mínima establecida</t>
  </si>
  <si>
    <t>Gestionar incentivo por cumplimiento de indicadores SISMAP</t>
  </si>
  <si>
    <t>DPD, DAF</t>
  </si>
  <si>
    <t>Informe de servicios atendidos por recursos humanos / encuesta de satisfacción</t>
  </si>
  <si>
    <t>Atender los requerimientos de los colaboradores</t>
  </si>
  <si>
    <t>Registrar las entradas y salidas de los requerimientos</t>
  </si>
  <si>
    <t>Llevar un registro de las solicitudes de pago de indemnización</t>
  </si>
  <si>
    <t xml:space="preserve">Medir la satisfacción de los servicios de los colaboradores </t>
  </si>
  <si>
    <t>Desarrollo de Carrera (promociones y ascensos)</t>
  </si>
  <si>
    <t>Cantidad de promociones y ascensos</t>
  </si>
  <si>
    <t xml:space="preserve">Acciones depersonal </t>
  </si>
  <si>
    <t>Recibir las solicitudes de promoción de los encargados para los colaboradores que cumplan los requisiitos para promoción</t>
  </si>
  <si>
    <t>Que colaborador no cumpla con el perfil requerido para la promoción</t>
  </si>
  <si>
    <t>Que la promoción sea vertical y conlleve a realizar un concurso</t>
  </si>
  <si>
    <t>Que la promoción conlleve un reajuste salarial y no cuente con disponibilidad presupuestaria</t>
  </si>
  <si>
    <t xml:space="preserve">Verificar disponiblidad presupuestaria </t>
  </si>
  <si>
    <t xml:space="preserve">Tramitar al MAP solicitudes de no objeción para promoción </t>
  </si>
  <si>
    <t xml:space="preserve">Elaborar acciones del personal promovido </t>
  </si>
  <si>
    <t xml:space="preserve">Cuota de responsabiliad solcial elaborada o implementada </t>
  </si>
  <si>
    <t>Fotografías de actividades informe de realización</t>
  </si>
  <si>
    <t>Indentificar la actividad a realizar y solicitar aprobación</t>
  </si>
  <si>
    <t>Analista</t>
  </si>
  <si>
    <t>Contactar fundaciones afines a la actividad</t>
  </si>
  <si>
    <t>Elaborar plan de actividad</t>
  </si>
  <si>
    <t>Enc. RRHH</t>
  </si>
  <si>
    <t>Realizar actividad</t>
  </si>
  <si>
    <t xml:space="preserve">Nóminas Presentadas y Pagadas </t>
  </si>
  <si>
    <t>Porcentaje de nóminas pagadas</t>
  </si>
  <si>
    <t>Libramientos de pagos</t>
  </si>
  <si>
    <t>Generar reporte de nómina en el SASP</t>
  </si>
  <si>
    <t>Que haya errores en la digitación de los reportes</t>
  </si>
  <si>
    <t>Encargado Administrativo y Financiero, Dirección Nacional, Técnico de Nómina, División de Contabilidad</t>
  </si>
  <si>
    <t>elaborar preventivo-compromiso y cargar del código de archivo en el SIGEF.</t>
  </si>
  <si>
    <t>Que haya errores en la partida de los descuentos</t>
  </si>
  <si>
    <t>Enviar archivo y anexos de las nóminas a analista de Contraloría General de la República (UAI) para aprobación, generar los libramientos por nóminas.</t>
  </si>
  <si>
    <t>Que el archivo no tenga anexos y avales correspondientes</t>
  </si>
  <si>
    <t xml:space="preserve">Reporte ingresos por servicios </t>
  </si>
  <si>
    <t xml:space="preserve">Dpto. Financiero </t>
  </si>
  <si>
    <t xml:space="preserve">Elaborar relación mensual de ingresos por servicios facturados </t>
  </si>
  <si>
    <t>Dpto. de Planificación y Desarrollo</t>
  </si>
  <si>
    <t>Elborar relación mensual de ingresos por seguros médicos</t>
  </si>
  <si>
    <t>Preparar inforne trimestral de ingresos recibidos</t>
  </si>
  <si>
    <t>Indicador IGP ( Indicador del Gasto Público)</t>
  </si>
  <si>
    <t>Realizar levantamiento de los bienes y servicios requeridos por todas las áreas del CAID</t>
  </si>
  <si>
    <t>Tardanza en la remision de las necesidades por parte de las areas.</t>
  </si>
  <si>
    <t>Departamento de Planificación y Desarrollo</t>
  </si>
  <si>
    <t>Realizar las modificaciones presupuestarias y las reprogramaciones de cuotas</t>
  </si>
  <si>
    <t>Falta de asignacion de cuota por parte de DIGEPRES</t>
  </si>
  <si>
    <t>Dependencias del CAID y DIGEPRES</t>
  </si>
  <si>
    <t>Solicitar a DIGEPRES la asignación de las cuotas de pagos y modificaciones presupuestarias (para la disponibilidad de fondos y poder cumplir con los pagos)</t>
  </si>
  <si>
    <t>Elaborar los preventivos y compromisos que certifican la existencia de fondos para la compra de bienes y servicios, según Decreto 15-17, para el cumplimiento de dicha normativa</t>
  </si>
  <si>
    <t>Fallas en el SIGEF</t>
  </si>
  <si>
    <t>Analista Financiero, División de Contabilidad</t>
  </si>
  <si>
    <t>Analizar los expedientes de pago, clasificando por cuenta presupuestaria, y determinar sus apropiaciones, cuotas e impuestos, así como los libramientos</t>
  </si>
  <si>
    <t>Analista Financiero, División de Contabilidad, DAF</t>
  </si>
  <si>
    <t>Indicador SISACNOC</t>
  </si>
  <si>
    <t>Elaborar, revisar y firmar los formularios establecidos en la norma de corte y cierre contable para las instituciones del Gobierno Central</t>
  </si>
  <si>
    <t>Fallas en el SISACNOC</t>
  </si>
  <si>
    <t>Encargado Division de Contabilidad y Director Nacional</t>
  </si>
  <si>
    <t>Cargar al SISACNOC la documentación tanto en formato excel como en PDF</t>
  </si>
  <si>
    <t>Página de Transparencia</t>
  </si>
  <si>
    <t xml:space="preserve">Elaborar, revisar y remitir del Balance General Mensual, en formato PDF y Excel </t>
  </si>
  <si>
    <t>Retraso en la realizacion de las conciliaciones, remision del inventario por parte de la Seccion de Inventario, fallas en el SIGEF</t>
  </si>
  <si>
    <t>Analista Financiera, Division de Contabilidad, Seccion de Almacen y Director Nacional</t>
  </si>
  <si>
    <t xml:space="preserve">Elaborar, revisar y remitir de las cuentas por pagar mensual, en formato PDF y Excel </t>
  </si>
  <si>
    <t xml:space="preserve">Elaborar, revisar y remitir de la ejecución mensual, en formato PDF y Excel </t>
  </si>
  <si>
    <t xml:space="preserve">Elaborar, revisar y remitir del inventario de almacen trimestral, en formato PDF y Excel </t>
  </si>
  <si>
    <t xml:space="preserve">Elaborar, revisar y remitir del inventario de activos fijos semestral, en formato PDF y Excel </t>
  </si>
  <si>
    <t>Libramientos de pagos, Transferencia bancaria y Cheques Reposición Cajas Chicas</t>
  </si>
  <si>
    <t>Validar reportes de las nominas, descuentos, ISR.</t>
  </si>
  <si>
    <t>Fallas en los Sistema Sugep y SIGEF</t>
  </si>
  <si>
    <t xml:space="preserve"> División de Contabilidad, Direccion Nacional</t>
  </si>
  <si>
    <t xml:space="preserve">Elaborar preventivo-compromiso en el SIGEF. Devengado y libramiento de todos los pagos pendientes </t>
  </si>
  <si>
    <t>Realizar pago de viáticos al personal del CAID conforme a la tabla aprobada por el MAP</t>
  </si>
  <si>
    <t>Falla en el Internet banking/ falla SUGEP</t>
  </si>
  <si>
    <t xml:space="preserve">División de Contabilidad, Unidad de Auditoria de la Controlaría </t>
  </si>
  <si>
    <t xml:space="preserve">Realizar reposiciones de caja chica solicitadas por las enlaces </t>
  </si>
  <si>
    <t>Tardanza en la solicitud de reposicion por parte de las enlaces/ falla en el SUGEP</t>
  </si>
  <si>
    <t>División de Contabilidad, Unidad de Auditoria de la Controlaría y custodio de caja Chica</t>
  </si>
  <si>
    <t>Resportes sistema SIAB</t>
  </si>
  <si>
    <t>Codificar y registrar los activos fijos adquiridos</t>
  </si>
  <si>
    <t>Fallas en el SIAB</t>
  </si>
  <si>
    <t>Realizar conciliaciones de los sistemas SIGEF y SIAB</t>
  </si>
  <si>
    <t>Mantener actualizado el registro de activos fijos con los movimientos realizados (bajas, movimientos)</t>
  </si>
  <si>
    <t xml:space="preserve">Sostenibilidad financiera.
</t>
  </si>
  <si>
    <t>Incrementados los ingresos directos por prestación de servicios.</t>
  </si>
  <si>
    <t xml:space="preserve">Ingresos por servicios </t>
  </si>
  <si>
    <t xml:space="preserve">Porcentaje de incremento de los ingresos </t>
  </si>
  <si>
    <t>Fortalecimiento de la Gestion Administrativa y Financiera</t>
  </si>
  <si>
    <t>Asegurada la continuidad de las operaciones del CAID</t>
  </si>
  <si>
    <t>Ejecución Presupuestaria Financiera</t>
  </si>
  <si>
    <t>Informes Financieros elaborados y Presentados</t>
  </si>
  <si>
    <t>Porcentaje cumplimiento  SISACNOC (Sistema de Analisis de la normativas Contables)</t>
  </si>
  <si>
    <t>Porcentaje de Informe presentados ante la OAI</t>
  </si>
  <si>
    <t>Porcenaje de activos fijos registrados en el SIAB</t>
  </si>
  <si>
    <t xml:space="preserve">Pago de compromisos contraídos </t>
  </si>
  <si>
    <t>Porcentaje de compromisos pagados</t>
  </si>
  <si>
    <t>Inventario de activo fijo debidamente administrado</t>
  </si>
  <si>
    <t xml:space="preserve">Porcentaje de activos fijos adquiridos y registrados </t>
  </si>
  <si>
    <t>Reducidos los gastos operativos en las actividades del CAID</t>
  </si>
  <si>
    <t>Cantidad actividades de  eficientización energética implementadas</t>
  </si>
  <si>
    <t>Informe de cumplimiento de medidas de eficientización energética elaborados</t>
  </si>
  <si>
    <t>Dpto. Infraestructura</t>
  </si>
  <si>
    <t xml:space="preserve">Bajo nivel de receptividad por parte del personal </t>
  </si>
  <si>
    <t xml:space="preserve">Enc. Dpto. Administrativo </t>
  </si>
  <si>
    <t xml:space="preserve">Monitorear la implementación de las políticas </t>
  </si>
  <si>
    <t xml:space="preserve">Dpto. Comunicaciones </t>
  </si>
  <si>
    <t xml:space="preserve">Elaborar informe trimestral medición de consumo energético  </t>
  </si>
  <si>
    <t>Poca disponibilidad presupuestaria</t>
  </si>
  <si>
    <t xml:space="preserve">Personal mantenimiento </t>
  </si>
  <si>
    <t xml:space="preserve">Remozamientos y adecuaciones de infraestructuras </t>
  </si>
  <si>
    <t>Porcentaje de adecuaciones realizadas</t>
  </si>
  <si>
    <t xml:space="preserve"> Informe de trabajos realizados</t>
  </si>
  <si>
    <t>Identificar y/o recibir solicitudes de necesidades de adecuaciones físicas</t>
  </si>
  <si>
    <t xml:space="preserve">Departamento  de Compras y Servicios Generales, </t>
  </si>
  <si>
    <t xml:space="preserve">Reealizar levantamientos </t>
  </si>
  <si>
    <t xml:space="preserve">Elaborar propuesta del plan anual de adecuaciones </t>
  </si>
  <si>
    <t>Que no se realice la asignacion de presupuesto para estas adeuaciones</t>
  </si>
  <si>
    <t xml:space="preserve">Socializar y solicitar aprobación </t>
  </si>
  <si>
    <t xml:space="preserve">Elaborar solicitudes de compras </t>
  </si>
  <si>
    <t>Que no se realicen los procesos de compras de los requerimientos a tiempo para cumplir con la planificacion</t>
  </si>
  <si>
    <t>Supervisar la ejecución de las adecuaciones</t>
  </si>
  <si>
    <t>Ejecución de adecuaciones para  Unidades de interveción terapéuticas territorirales a nivel Nacional</t>
  </si>
  <si>
    <t xml:space="preserve">Informes de supervisión elaborados </t>
  </si>
  <si>
    <t xml:space="preserve">Informes de supervision </t>
  </si>
  <si>
    <t>Realizar visitas de evaluacion de terrenos y locales</t>
  </si>
  <si>
    <t>Que no se realice la asignacion de presupuesto para estas obras</t>
  </si>
  <si>
    <t>Realizar levantamientos</t>
  </si>
  <si>
    <t>Realizar Diseño y presupuesto</t>
  </si>
  <si>
    <t>Preparar proceso con especificaciones técnicas  para licitar</t>
  </si>
  <si>
    <t>Supervisar la ejecucion de la obra</t>
  </si>
  <si>
    <t>Entregar para habilitacion</t>
  </si>
  <si>
    <t>Gestión y seguimiento al Indicador de Uso del Sistema Nacional de Contrataciones Públicas (SISCOMPRAS)</t>
  </si>
  <si>
    <t>Porcentaje de cumplimiento SISCOMPRAS (Indicadores de Uso del Sistema Nacional de Contrataciones Públicas)</t>
  </si>
  <si>
    <t>Evaluaciones publicadas en el Sub-Portal de Siscompras</t>
  </si>
  <si>
    <t xml:space="preserve">Dpto. Administrativo </t>
  </si>
  <si>
    <t>Iniciar los procesos de compras y contrataciones conforme a lo establecido en la planificación (PACC)</t>
  </si>
  <si>
    <t>Fallas en el portal de compras y contrataciones que imposibilite cargar las informaciones</t>
  </si>
  <si>
    <t>Dirección Nacional, Áreas Requirentes y Comité de Compras</t>
  </si>
  <si>
    <t>Publicar los procesos de compras en el portal transaccional y el portal institucional</t>
  </si>
  <si>
    <t>Gestionar los procesos de compras, conforme al cronograma de actividades de cada proceso</t>
  </si>
  <si>
    <t>Administrar la elaboración y firma de adjudicaciones de contratos de bienes y servicios, así como el cierre de los mismos</t>
  </si>
  <si>
    <t>No cumplir con el plazo de los 20 días hábiles para suscribir el contrato como lo establece la Ley 340-06 de compras y contrataciones</t>
  </si>
  <si>
    <t>Departamento Jurídico</t>
  </si>
  <si>
    <t>Elaboración y ejecución del plan de mantenimiento preventivo de flotilla vehicular</t>
  </si>
  <si>
    <t>Porcentaje de ejecución según lo planificado</t>
  </si>
  <si>
    <t>Conduce de recepción de los mantenimientos otorgados a la flotilla vehicular o informes de mantenimientos realizados</t>
  </si>
  <si>
    <t>Elaborar el Plan de Mantenimiento Preventivo de la Flotilla Vehicular</t>
  </si>
  <si>
    <t>Sin riesgo identificado</t>
  </si>
  <si>
    <t xml:space="preserve">Departamento Administrativo Financiero, División de Compras y Contrataciones, División de Servicios Generales </t>
  </si>
  <si>
    <t>Ejecutar el Plan de Mantenimiento Preventivo de la Flotilla Vehicular</t>
  </si>
  <si>
    <t>Que no se cuente oportunamente con los repuestos y lubricantes necesarios</t>
  </si>
  <si>
    <t>Realizar informe de ejecución del Plan de Mantenimiento Preventivo de la Flotilla Vehicular</t>
  </si>
  <si>
    <t>Porcentaje de insumos requeridos y entregados</t>
  </si>
  <si>
    <t>Cantidad de insumos entregados</t>
  </si>
  <si>
    <t>Recepción de Entradas y Salidas de Mercancías al Almacén</t>
  </si>
  <si>
    <t xml:space="preserve">Errores en la recepción de los bienes (conteo, revisión de especificaciones y registro de recepción) </t>
  </si>
  <si>
    <t>División de Servicios Generales, Sección de Almacén y Suministros</t>
  </si>
  <si>
    <t>Verificación de disponibilidad de material gastable en inventario de almacén</t>
  </si>
  <si>
    <t>Reposición del material gastable</t>
  </si>
  <si>
    <t>No solicitar la reposición de los artículos que estén con un mínimo de existencia para reabastecer el almacén</t>
  </si>
  <si>
    <t>Porcentaje de Gestión, administración y control de inventario</t>
  </si>
  <si>
    <t>Informe de verificación trimestral sobre el inventario de almacén</t>
  </si>
  <si>
    <t>Actualización de inventario trimestral para fines de reporte de los estados financieros</t>
  </si>
  <si>
    <t>Errores en el conteo físico de los artículos</t>
  </si>
  <si>
    <t>Sin áreas involucradas</t>
  </si>
  <si>
    <t xml:space="preserve">Mantenimientos Preventivos y Correctivos </t>
  </si>
  <si>
    <t>Porcentaje mantenimiento preventivo y correctivo aires acondicionados y grupo electrógeno</t>
  </si>
  <si>
    <t>Reporte de mantenimiento periódico</t>
  </si>
  <si>
    <t xml:space="preserve"> Levantamiento de la necesidad e inspección de los distintos grupos involucrados. </t>
  </si>
  <si>
    <t>Que no se realicen las ordenes de requerimientos a tiempo para cumplir con el cronograma de mantenimiento realizado por servicios externos</t>
  </si>
  <si>
    <t xml:space="preserve">Solicitud de mantenimiento preventivo y correctivo. </t>
  </si>
  <si>
    <t>Ejecución y seguimiento del mantenimiento periódicamente.</t>
  </si>
  <si>
    <t>Porcentaje mantenimiento preventivo y correctivo infraestructura</t>
  </si>
  <si>
    <t xml:space="preserve"> Levantamiento de la necesidad y planeamiento de las intervenciones para permitir la continuidad de la operatividad. </t>
  </si>
  <si>
    <t xml:space="preserve">Solicitud de mantenimiento preventivo y correctivo necesario. </t>
  </si>
  <si>
    <t>Ejecución y seguimiento del mantenimiento y evaluación del trabajo realizado.</t>
  </si>
  <si>
    <t>Infraestructrua tecnológica y sistemas de información</t>
  </si>
  <si>
    <t>Optimizado los servicios, sistemas e infraestructura tecnologica</t>
  </si>
  <si>
    <t>Desarrollo de aplicaciones y sistemas</t>
  </si>
  <si>
    <t>Porcentaje de desarrollo de sistemas,
de e- servicios y procesos automatizados</t>
  </si>
  <si>
    <t>Sistema
de Monitoreo
y
Medición
de la
Gestión
Pública
(OPTIC)</t>
  </si>
  <si>
    <t>Dpto. Tecnología de la Información y C.</t>
  </si>
  <si>
    <t>Desarrollo y creacion de codigo fuente y repositorio, gestion y desarrollo de modulos de atencion, medico y terapeutico, creacion modulo gestion de acceso.</t>
  </si>
  <si>
    <t>Requerimientos areas misionales con retrasos de entrega, procesos levantados no sean de conocimiento de los usuarios, curva de aprendizaje y adaptacion a nuevo sistema, tiempo de desarrollo nuevas funcionalidades.</t>
  </si>
  <si>
    <t>Todas las áreas misionales, Gestion y Monitoreo de Servicios, Planificacion y Desarrollo, Tecnologia de la Informacion</t>
  </si>
  <si>
    <t>Puesta en marcha de oficina virtual en el portal web</t>
  </si>
  <si>
    <t>Desarrollo de aplicacion para equipos moviles con acceso a oficina virtual.</t>
  </si>
  <si>
    <t>Soporte tecnico a usuarios internos</t>
  </si>
  <si>
    <t>Porcentaje de satisfacción
de los usuarios (mesa de
ayuda).</t>
  </si>
  <si>
    <t>Encuesta interna</t>
  </si>
  <si>
    <t>Enviar encuesta de satisfaccion de usuarios y medir el alcance del servicio.</t>
  </si>
  <si>
    <t>Alta demanda del servicio dificulta la entrega oportuna</t>
  </si>
  <si>
    <t>Departamento de Tecnologia de la Informacion</t>
  </si>
  <si>
    <t>Reducir el tiempo de respuesta y solucion a incidencias.</t>
  </si>
  <si>
    <t>Sistema y /o herramienta de gestion de firma digital</t>
  </si>
  <si>
    <t xml:space="preserve">Sistema de firma digital implementado </t>
  </si>
  <si>
    <t>Adquisicion y puesta en funcionamiento de plataforma para gestion de firma digital.</t>
  </si>
  <si>
    <t>Resistencia al cambio por parte del personal</t>
  </si>
  <si>
    <t>Departamento de Tecnologia de la Informacion, areas de apoyo transversal.</t>
  </si>
  <si>
    <t>Instalacion, prueba de coidgos QR, captura de firmas e implementacion con los usuarios.</t>
  </si>
  <si>
    <t>Seguridad de la informacion, redes y proteccion contra ciberataques, seguridad logica y monitoreo</t>
  </si>
  <si>
    <t>Porcentaje de implementacion el sistema de backup</t>
  </si>
  <si>
    <t xml:space="preserve">Porcentaje de soluciones
tecnológicas de seguridad de la información lmplentadas
</t>
  </si>
  <si>
    <t>Adquirir  herramienta antivirus con EDR y XDR (Endpoint Detection and Response, Extended Detection and Response), herramientas de analisis de vulnerabilidades, aplicacion de politicas de prevencion y gestion de incidencias de brechas de seguridad</t>
  </si>
  <si>
    <t>Falta de personal especializado en seguridad informática</t>
  </si>
  <si>
    <t>Personal DTIC</t>
  </si>
  <si>
    <t>Configurar e implementar dichas herramientas, aplicacion de matriz de monitoreo, correcion de fallas encontradas, capacitacion y concientizacion de personal en aspectos de seguridad de la informacion</t>
  </si>
  <si>
    <t>Remplazo de equipos sedes CAID SDO, STGO, SJM</t>
  </si>
  <si>
    <t>Cantidad de equipos y soluciones tecnologicas para la mejora del desempeño</t>
  </si>
  <si>
    <t>Adquisicion nuevos equipos de computos</t>
  </si>
  <si>
    <t xml:space="preserve">Retrasos en la planificación para la adquisición de los requerimientos </t>
  </si>
  <si>
    <t>Planificar y coordinar las  instalaciones</t>
  </si>
  <si>
    <t>Instalacion y puesta en marcha de nuevos equipos</t>
  </si>
  <si>
    <t>Imagen y Posicionamiento Institicional</t>
  </si>
  <si>
    <t xml:space="preserve">Valorada positivamente la imagen institucional del CAID </t>
  </si>
  <si>
    <t xml:space="preserve">Porcentaje de implementación del plan de fortalecimiento de comunicación interna </t>
  </si>
  <si>
    <t xml:space="preserve"> </t>
  </si>
  <si>
    <t>Informe implementación del plan con evidencias</t>
  </si>
  <si>
    <t>Técnico en Comunicación</t>
  </si>
  <si>
    <t>Encargada Comunicación</t>
  </si>
  <si>
    <t xml:space="preserve">Porcentaje de presencia positiva en medios masivos de comunicación nacional </t>
  </si>
  <si>
    <t>Informe de presencia mediática</t>
  </si>
  <si>
    <t xml:space="preserve">Elaborar 12 planes de contenidos para redes sociales </t>
  </si>
  <si>
    <t xml:space="preserve">Elaborar 12 planes de contenidos para página web </t>
  </si>
  <si>
    <t xml:space="preserve">Cantidad de seguidores en redes sociales </t>
  </si>
  <si>
    <t xml:space="preserve">Informe trimestral de crecimiento en redes sociales </t>
  </si>
  <si>
    <t xml:space="preserve">Impletar estrategia de fortalecimiento de redes sociales </t>
  </si>
  <si>
    <t xml:space="preserve">Cantidad de visitas  en la página web </t>
  </si>
  <si>
    <t>Informe trimestral de visitas a la página web institucional</t>
  </si>
  <si>
    <t xml:space="preserve">Implementar estrategia de fortalecimiento de la página web </t>
  </si>
  <si>
    <t>Mejoras a programas de atención implementadas</t>
  </si>
  <si>
    <t>Porcentaje de implementación de las mejoras aprobadas</t>
  </si>
  <si>
    <t>Informes de progreso</t>
  </si>
  <si>
    <t xml:space="preserve">Dpto. De Desarrollo De Servicios </t>
  </si>
  <si>
    <t>Proponer mejoras de acuerdo a las necesidades  identificadas</t>
  </si>
  <si>
    <t>Dirección Nacional y áreas sustantivas</t>
  </si>
  <si>
    <t xml:space="preserve">Retraso en la ejecución de las propuestas </t>
  </si>
  <si>
    <t>Remisión de propuesta para aprobación</t>
  </si>
  <si>
    <t>Implementación de programas aprobados</t>
  </si>
  <si>
    <t>Capacitaciones Externas realizadas</t>
  </si>
  <si>
    <t>Informes de finalización</t>
  </si>
  <si>
    <t>Recepción de solcitud de capacitación</t>
  </si>
  <si>
    <t>Diseño de capacitación</t>
  </si>
  <si>
    <t>Retraso en diseño de contenido</t>
  </si>
  <si>
    <t>Retraso en remisión de agenda</t>
  </si>
  <si>
    <t>Realización de capacitación</t>
  </si>
  <si>
    <t>No cumplimiento con la fecha programada</t>
  </si>
  <si>
    <t>Realización de encuesta de impacto de capacitación</t>
  </si>
  <si>
    <t>Cantidad de informes de progreso de asesorias realizados</t>
  </si>
  <si>
    <t xml:space="preserve">Recepción de solcitud de asesoría </t>
  </si>
  <si>
    <t>Acompañamiento al solicitantes</t>
  </si>
  <si>
    <t>Trabajos técnicos Interinstitucionales realizados</t>
  </si>
  <si>
    <t>Cantidad de informes de progreso de trabajos interinstitucionales realizados</t>
  </si>
  <si>
    <t>Recepción de solcitud de trabajo en conjunto</t>
  </si>
  <si>
    <t>Acompañamiento a las instituciones solicitantes y participación en mesas técnicas</t>
  </si>
  <si>
    <t xml:space="preserve">Implementación del plan de fortalecimiento de comunicación interna </t>
  </si>
  <si>
    <t xml:space="preserve">Definir plan de fortalecimiento de comunicación interna </t>
  </si>
  <si>
    <t xml:space="preserve">Falta de personal para ejecutar las acciones </t>
  </si>
  <si>
    <t xml:space="preserve">Poner en funcionamiento nuevos canales de comunicación interna en las sedes CAID y UITT a nivel nacional </t>
  </si>
  <si>
    <t xml:space="preserve">Realizar encuesta interna para medir la efectividad del plan </t>
  </si>
  <si>
    <t xml:space="preserve">Implementación del plan difusión de contenidos </t>
  </si>
  <si>
    <t>Matriz con presencia mediática</t>
  </si>
  <si>
    <t>Difusión de contenidos  sobre el CAID, inclusión y discapacidad</t>
  </si>
  <si>
    <t xml:space="preserve">Matriz de presencia mediática </t>
  </si>
  <si>
    <t xml:space="preserve">Producir y garantizar publicación de contenidos institucionales alineados con nuestra estrategia de comunicación </t>
  </si>
  <si>
    <t xml:space="preserve">Falta de apoyo de medios de comunicación y otros aliados. </t>
  </si>
  <si>
    <t xml:space="preserve">Informe con planes y el resultado de las acciones ejecutadas </t>
  </si>
  <si>
    <t xml:space="preserve">Gestor de redes sociales </t>
  </si>
  <si>
    <t xml:space="preserve">Implentación del plan de fortalecimiento de los canales propios </t>
  </si>
  <si>
    <t xml:space="preserve">Cantidad de centros incluidos en el RED MAP </t>
  </si>
  <si>
    <t>Informe con centros incluidos</t>
  </si>
  <si>
    <t xml:space="preserve">Fortalecer REDMAP con la inclusión de nuevos centros </t>
  </si>
  <si>
    <t xml:space="preserve">Implementación de acciones de comunicación que apoyen posicionamiento del CAID </t>
  </si>
  <si>
    <t>Porcentaje de acciones implementadas para el posicionamiento del CAID</t>
  </si>
  <si>
    <t xml:space="preserve">Realizar segundo congreso CAID </t>
  </si>
  <si>
    <t xml:space="preserve">Falta de presupuesto para ejecutar acciones </t>
  </si>
  <si>
    <t xml:space="preserve">Difundir videos animados sobre Ruta de atención y Nuevo Modelo de Atención </t>
  </si>
  <si>
    <t>Plan  de eficientización energética</t>
  </si>
  <si>
    <t xml:space="preserve">Implementar plan de comunicación  de eficientización energética </t>
  </si>
  <si>
    <t>Gestionar el lanzamiento de los procesos de compras vinculados a la eficientización energética</t>
  </si>
  <si>
    <t>Porcentaje del Cumplimiento del índice de gestión presupuestaria</t>
  </si>
  <si>
    <t>Dpto. de Infraestructura</t>
  </si>
  <si>
    <t xml:space="preserve">Usarios referiidos para inserción escolar </t>
  </si>
  <si>
    <t xml:space="preserve">Porcentaje de usuarios referidos </t>
  </si>
  <si>
    <t xml:space="preserve">Matriz de indentificación de usuarios, relacion de usuarios remitidos, correo de remisión, constancia de inserción </t>
  </si>
  <si>
    <t>Dpto. Psicopedagogía e inclusión</t>
  </si>
  <si>
    <t xml:space="preserve">Identificar usuarios no insertados en el sistema escolar </t>
  </si>
  <si>
    <t>Servicio Social, Dpto. de Atención y Terapias</t>
  </si>
  <si>
    <t xml:space="preserve">Remitir relación de usuarios identificados a la Dirección de Eduación Especial </t>
  </si>
  <si>
    <t xml:space="preserve">Porcentaje de usuarios insertados </t>
  </si>
  <si>
    <t xml:space="preserve">Dar seguimiento quincenal a los usuarios referidos </t>
  </si>
  <si>
    <t xml:space="preserve">No disponibilidad de centros públicos en la zona de residencia de los usuarios </t>
  </si>
  <si>
    <t>Usuarios reciben adaptaciones curriculares de acuerdo a sus necesidades</t>
  </si>
  <si>
    <t xml:space="preserve">Cantidad de usurios con adaptaciones curriculadas realizadas </t>
  </si>
  <si>
    <t>Identificar usuarios insertados en el sistema escolar que requieran adaptaciones curriculares</t>
  </si>
  <si>
    <t xml:space="preserve">Realizar visitas escolares de valoración </t>
  </si>
  <si>
    <t xml:space="preserve">Falta de medio de trasporte para realizar las visitas </t>
  </si>
  <si>
    <t xml:space="preserve">Elaborar adaptaciones de acuerdo a las necesidades identificadas </t>
  </si>
  <si>
    <t>Realizar visita escolar para socialización con los maaestros  de las adaptaciones realizas</t>
  </si>
  <si>
    <t xml:space="preserve">Resistencia del maestro para implementar adaptaciones </t>
  </si>
  <si>
    <t xml:space="preserve">Realizar visita escolar de seguimiento </t>
  </si>
  <si>
    <t>Clasificaciòn Socio- Econòmica</t>
  </si>
  <si>
    <t xml:space="preserve">Porcentaje de usuarios con evaluacion socio económica </t>
  </si>
  <si>
    <t>Siges/expediente fìsico</t>
  </si>
  <si>
    <t xml:space="preserve">Div. Servicio Social </t>
  </si>
  <si>
    <t>Agente Social</t>
  </si>
  <si>
    <t>Inasistencia a la entrevista inicial</t>
  </si>
  <si>
    <t>Falta de trabajadores sociales</t>
  </si>
  <si>
    <t xml:space="preserve">Porcentaje de usuarios referidos para su vinculación al sistema de protección social </t>
  </si>
  <si>
    <t>Cantidad de referimientos entregados</t>
  </si>
  <si>
    <t xml:space="preserve">Recibir la solicitud de la familia u  otros servicios </t>
  </si>
  <si>
    <t xml:space="preserve">Inexistencia de opciones para   referimientos en el territorio del solicitante  </t>
  </si>
  <si>
    <t xml:space="preserve">Riesgos </t>
  </si>
  <si>
    <t>Dpto. De Comunicación</t>
  </si>
  <si>
    <r>
      <t xml:space="preserve"> </t>
    </r>
    <r>
      <rPr>
        <sz val="10"/>
        <rFont val="Aptos Narrow"/>
        <family val="2"/>
        <scheme val="minor"/>
      </rPr>
      <t>Gestor de Comunicación Interna</t>
    </r>
  </si>
  <si>
    <t xml:space="preserve">Periodista </t>
  </si>
  <si>
    <t xml:space="preserve">Webmaster - periodista </t>
  </si>
  <si>
    <t xml:space="preserve"> Webmaster </t>
  </si>
  <si>
    <t xml:space="preserve">Auxiliar de Comunicaciones </t>
  </si>
  <si>
    <t xml:space="preserve">Encuesta  de satisfación de los servicios </t>
  </si>
  <si>
    <t>Porcentaje de satisfacción de los usuarios.</t>
  </si>
  <si>
    <t xml:space="preserve">Informe encuesta satisfacción </t>
  </si>
  <si>
    <t xml:space="preserve">Dpto. Gestión y Monitoreo de Servicios </t>
  </si>
  <si>
    <t xml:space="preserve">Solicitar asistencia al MAP para realizar la encuesta </t>
  </si>
  <si>
    <t xml:space="preserve">Dpto. Planificación y Desarrollo </t>
  </si>
  <si>
    <t xml:space="preserve">Aplicar la encuesta a tos los usurios </t>
  </si>
  <si>
    <t xml:space="preserve">Div. Atención a </t>
  </si>
  <si>
    <t>Disponibilidad de los usuarios para responder encuestas</t>
  </si>
  <si>
    <t xml:space="preserve">Presentar resultados y socializarlos </t>
  </si>
  <si>
    <t xml:space="preserve">Enc. Gestión y Monitoreo </t>
  </si>
  <si>
    <t>Atención a usuarios</t>
  </si>
  <si>
    <t xml:space="preserve">Realizar primera evaluación de la carta </t>
  </si>
  <si>
    <t>Socializar resultados de la evaluación</t>
  </si>
  <si>
    <t xml:space="preserve">Estadisticas institucionales </t>
  </si>
  <si>
    <t xml:space="preserve">Cantidad de reportes estadísticos elaborados  </t>
  </si>
  <si>
    <t>Correo remisión informes</t>
  </si>
  <si>
    <t>Procesar las solicitudes recibida</t>
  </si>
  <si>
    <t>División de Gestión y Monitoreo</t>
  </si>
  <si>
    <t xml:space="preserve">Dificultades con el sistema de información </t>
  </si>
  <si>
    <t xml:space="preserve">Actualizar los reportes </t>
  </si>
  <si>
    <t xml:space="preserve">Inconsistencias en algunas informaciones </t>
  </si>
  <si>
    <t>Porcenteje de solicitudes de información estadística responidas a tiempo</t>
  </si>
  <si>
    <t xml:space="preserve">Matriz de solicitudes </t>
  </si>
  <si>
    <t>Elaborar informes requeridos</t>
  </si>
  <si>
    <t>Remitir informaciones requeridas</t>
  </si>
  <si>
    <t>Porcentaje de NN evaluados con diagnóstico clínico  establecido</t>
  </si>
  <si>
    <t>Historial clínico, estudios diagnósticos</t>
  </si>
  <si>
    <t xml:space="preserve">Dpto. Atención y Terapias </t>
  </si>
  <si>
    <t>Div. Atención a Grupos y Familias</t>
  </si>
  <si>
    <t>Div. Intervención Terapéutica</t>
  </si>
  <si>
    <t>Riesgos</t>
  </si>
  <si>
    <t>Indicadores</t>
  </si>
  <si>
    <t>Productos</t>
  </si>
  <si>
    <t xml:space="preserve">Elaborar y socializar plan de autidoria </t>
  </si>
  <si>
    <t xml:space="preserve">Realizar auditoría </t>
  </si>
  <si>
    <t xml:space="preserve">Elaboar informe y socializar </t>
  </si>
  <si>
    <t xml:space="preserve">Monitorear la implementación de las acciones de mejora recomendadas </t>
  </si>
  <si>
    <t xml:space="preserve">Plan e Informe de audoría </t>
  </si>
  <si>
    <t xml:space="preserve">Personal no motivado para participar en el proceso </t>
  </si>
  <si>
    <t xml:space="preserve">Áreas no implementen las mejoras recomendas </t>
  </si>
  <si>
    <t xml:space="preserve">No identificado </t>
  </si>
  <si>
    <t xml:space="preserve">Div. De calidad, todo los encargados </t>
  </si>
  <si>
    <t xml:space="preserve">Conformar y capacitar equipo de auditoria interna </t>
  </si>
  <si>
    <t xml:space="preserve">Div. De Diseño y adecuaciones </t>
  </si>
  <si>
    <t xml:space="preserve">Número de actividades responsabilidad social ejecutadas por el centro </t>
  </si>
  <si>
    <t>Elaborar el informe de evaluación POA y remitir a la OAI para la publicación el portal institucional.</t>
  </si>
  <si>
    <t xml:space="preserve">Carta compromiso al ciudadano </t>
  </si>
  <si>
    <t xml:space="preserve">Evaluaciones realizadas a la carta comproiso  </t>
  </si>
  <si>
    <t xml:space="preserve">Suministro de bienes e insumos
</t>
  </si>
  <si>
    <t>Porcentaje de ejecución de limpieza en las instalaciones del CAID</t>
  </si>
  <si>
    <t>Formularios de verificacion de limpieza archivados de manera mensual</t>
  </si>
  <si>
    <t xml:space="preserve">Realizar distribución del personal de conserjería según corresponda </t>
  </si>
  <si>
    <t>Supervisar diariamente la limpieza de las instalaciones</t>
  </si>
  <si>
    <t xml:space="preserve">Completar la matriz mensual para el calculo del indicador de limpieza </t>
  </si>
  <si>
    <t xml:space="preserve">Gestión limpieza de las instalaciones </t>
  </si>
  <si>
    <t>Falta de personal de conserjería</t>
  </si>
  <si>
    <t xml:space="preserve">Falta de insumos de liempieza </t>
  </si>
  <si>
    <t xml:space="preserve">Gestión Social  </t>
  </si>
  <si>
    <t xml:space="preserve">Asegurada la continuidad del  proceso de evaluación y terapia y la insersión social 
</t>
  </si>
  <si>
    <t>Asesorias realizadas</t>
  </si>
  <si>
    <t>CENTRO DE ATENCIÓN INTEGRAL PARA LA DISCAPACIDAD 
PLAN OPERATIVO ANUAL  2025</t>
  </si>
  <si>
    <r>
      <t xml:space="preserve">Eje Estratégico CAID 01: </t>
    </r>
    <r>
      <rPr>
        <sz val="14"/>
        <rFont val="Aptos Narrow"/>
        <family val="2"/>
        <scheme val="minor"/>
      </rPr>
      <t xml:space="preserve">Atención integral de calidad </t>
    </r>
  </si>
  <si>
    <r>
      <t xml:space="preserve">Objetivo Estratégico 01: </t>
    </r>
    <r>
      <rPr>
        <sz val="12"/>
        <rFont val="Aptos Narrow"/>
        <family val="2"/>
        <scheme val="minor"/>
      </rPr>
      <t xml:space="preserve"> Favorecer el desarrollo integral de los niños y niñas con discapacidad, mediante la implementación de programas e intervenciones de calidad.</t>
    </r>
  </si>
  <si>
    <r>
      <t xml:space="preserve">Eje Estratégico CAID 02: </t>
    </r>
    <r>
      <rPr>
        <sz val="12"/>
        <rFont val="Aptos Narrow"/>
        <family val="2"/>
        <scheme val="minor"/>
      </rPr>
      <t xml:space="preserve">Fortalecimiento Institucional </t>
    </r>
  </si>
  <si>
    <r>
      <t xml:space="preserve">Objetivo Estratégico 01:  </t>
    </r>
    <r>
      <rPr>
        <sz val="12"/>
        <rFont val="Aptos Narrow"/>
        <family val="2"/>
        <scheme val="minor"/>
      </rPr>
      <t>01 Asegurar la eficiencia, eficacia y calidad de la gestión  institucional</t>
    </r>
  </si>
  <si>
    <r>
      <t xml:space="preserve">Eje Estratégico MINERD 05:  </t>
    </r>
    <r>
      <rPr>
        <sz val="12"/>
        <rFont val="Aptos Narrow"/>
        <family val="2"/>
        <scheme val="minor"/>
      </rPr>
      <t>Acceso a recursos y servicios que promuevan el bienestar físico y emocional de estudiantes, docentes y personal administrativo, garantizando la permanencia y culminación oportuna de estudiantes en situación de riesgo, y fomentando un ambiente escolar seguro, colaborativo y motivador para toda la comunidad educativa.</t>
    </r>
  </si>
  <si>
    <t>Porcentaje de NN evaluados con diagnóstico del desarrollo establecido</t>
  </si>
  <si>
    <t>Reevaluaciones del desarrollo realizadas</t>
  </si>
  <si>
    <t>Porcentaje de capacitaciones externas realizadas</t>
  </si>
  <si>
    <t>Gestión de vinculación al sitema de protección social</t>
  </si>
  <si>
    <t xml:space="preserve">Auditoría interna de procesos realizada </t>
  </si>
  <si>
    <t>Porcentaje de solicitudes servicios de RRHH atendidos</t>
  </si>
  <si>
    <t>Requerimientos de información del ciudadano gestionados</t>
  </si>
  <si>
    <t xml:space="preserve"> Porcentaje  de requerimientos de información respondidos en plazo </t>
  </si>
  <si>
    <t xml:space="preserve">Matriz de requerimientos de información.
Informe trimestral </t>
  </si>
  <si>
    <t xml:space="preserve">Responsable de Acceso a la Información </t>
  </si>
  <si>
    <t>Recibir requerimientos de información a través de las distintas vías establecidas.</t>
  </si>
  <si>
    <t>Revisar requerimiento  y remitir  al área correspondiente, si aplica.</t>
  </si>
  <si>
    <t xml:space="preserve">Gestionar respuesta y remitir al ciudadano en el plazo establecido </t>
  </si>
  <si>
    <t xml:space="preserve">Retraso en la entrega de la infomración por parte del área corresponiente </t>
  </si>
  <si>
    <t xml:space="preserve">Actualizr matriz de requerimientos de información </t>
  </si>
  <si>
    <t xml:space="preserve">Actualización del  subportal de transparencia institucional </t>
  </si>
  <si>
    <t xml:space="preserve">Índice de transparencia institucional </t>
  </si>
  <si>
    <t>Reporte evaluación de subportales, emitido por la DIGI</t>
  </si>
  <si>
    <t xml:space="preserve">Elaborar y remitir a los encargados la matriz de requerimientos a publicar, indicando responsables y plazos </t>
  </si>
  <si>
    <t xml:space="preserve">Retraso en la recepcion de las informaciones a se publicadas en el portal </t>
  </si>
  <si>
    <t>Dar seguimiento y a las áreas para la remisión de los requerimientos</t>
  </si>
  <si>
    <t>Recibir y revisar las informaciones a publicar.</t>
  </si>
  <si>
    <t xml:space="preserve">Actualizar el portal de transparencia en coordinación con el Dpto. de Comunicaciones </t>
  </si>
  <si>
    <t xml:space="preserve">Dpto. de Comunicaciones </t>
  </si>
  <si>
    <t>Socializar con el comité ejecutivo los reportes de monitoreo generamos por DIGEIG.</t>
  </si>
  <si>
    <t>Comité Ejecutivo</t>
  </si>
  <si>
    <t>Remitir solcitud de elaboración de informes a las áreas</t>
  </si>
  <si>
    <t xml:space="preserve">Remitir informe al MINERD y a Comunicaciones para la carga al portal de transparencia </t>
  </si>
  <si>
    <t xml:space="preserve">Realizar entrevista de evaluación a las familias agendadas </t>
  </si>
  <si>
    <t>Rgistrar en el sistema las informaciones obtenidas durante la entrevista</t>
  </si>
  <si>
    <t xml:space="preserve">Actualizar estatus del usuario  prospecto a admitido  </t>
  </si>
  <si>
    <t xml:space="preserve">Realizar referimiento interinstitucional según corresponda </t>
  </si>
  <si>
    <t>Realizar contacto telefónico con la instituciòn referida para seguimiento e informar a la familia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</si>
</sst>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ptos Narrow"/>
      <family val="2"/>
      <scheme val="minor"/>
    </font>
    <font>
      <b/>
      <sz val="14"/>
      <name val="Aptos Narrow"/>
      <family val="2"/>
      <scheme val="minor"/>
    </font>
    <font>
      <b/>
      <sz val="10"/>
      <name val="Aptos Narrow"/>
      <family val="2"/>
      <scheme val="minor"/>
    </font>
    <font>
      <sz val="12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sz val="10"/>
      <name val="Arial"/>
      <family val="2"/>
    </font>
    <font>
      <sz val="12"/>
      <name val="Calibri Ligh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44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2" fillId="3" borderId="15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vertical="center"/>
    </xf>
    <xf numFmtId="0" fontId="2" fillId="3" borderId="21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11" xfId="0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19" xfId="0" applyFont="1" applyBorder="1" applyAlignment="1">
      <alignment horizontal="left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9" fontId="2" fillId="4" borderId="5" xfId="2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justify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justify" vertical="center" wrapText="1"/>
    </xf>
    <xf numFmtId="0" fontId="2" fillId="0" borderId="5" xfId="0" applyFont="1" applyBorder="1" applyAlignment="1">
      <alignment horizontal="justify" vertical="center" wrapText="1"/>
    </xf>
    <xf numFmtId="0" fontId="2" fillId="0" borderId="15" xfId="0" applyFont="1" applyBorder="1" applyAlignment="1">
      <alignment horizontal="justify" vertical="top"/>
    </xf>
    <xf numFmtId="0" fontId="2" fillId="4" borderId="5" xfId="0" applyFont="1" applyFill="1" applyBorder="1" applyAlignment="1">
      <alignment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7" fillId="0" borderId="5" xfId="0" applyFont="1" applyBorder="1" applyAlignment="1" applyProtection="1">
      <alignment vertical="center" wrapText="1"/>
      <protection locked="0"/>
    </xf>
    <xf numFmtId="0" fontId="7" fillId="0" borderId="5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justify" vertical="center" wrapText="1"/>
    </xf>
    <xf numFmtId="0" fontId="2" fillId="3" borderId="13" xfId="0" applyFont="1" applyFill="1" applyBorder="1" applyAlignment="1">
      <alignment horizontal="justify" vertical="center" wrapText="1"/>
    </xf>
    <xf numFmtId="0" fontId="2" fillId="3" borderId="5" xfId="0" applyFont="1" applyFill="1" applyBorder="1" applyAlignment="1">
      <alignment horizontal="justify" vertical="center" wrapText="1"/>
    </xf>
    <xf numFmtId="0" fontId="2" fillId="3" borderId="15" xfId="0" applyFont="1" applyFill="1" applyBorder="1" applyAlignment="1">
      <alignment horizontal="justify" vertical="center" wrapText="1"/>
    </xf>
    <xf numFmtId="0" fontId="2" fillId="0" borderId="5" xfId="0" applyFont="1" applyBorder="1"/>
    <xf numFmtId="0" fontId="2" fillId="2" borderId="19" xfId="0" applyFont="1" applyFill="1" applyBorder="1" applyAlignment="1">
      <alignment horizontal="justify" vertical="center" wrapText="1"/>
    </xf>
    <xf numFmtId="0" fontId="2" fillId="3" borderId="19" xfId="0" applyFont="1" applyFill="1" applyBorder="1" applyAlignment="1">
      <alignment horizontal="justify" vertical="center" wrapText="1"/>
    </xf>
    <xf numFmtId="0" fontId="2" fillId="3" borderId="21" xfId="0" applyFont="1" applyFill="1" applyBorder="1" applyAlignment="1">
      <alignment horizontal="justify" vertical="center" wrapText="1"/>
    </xf>
    <xf numFmtId="0" fontId="2" fillId="2" borderId="11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horizontal="center" vertical="top"/>
    </xf>
    <xf numFmtId="0" fontId="4" fillId="2" borderId="15" xfId="0" applyFont="1" applyFill="1" applyBorder="1" applyAlignment="1">
      <alignment horizontal="center" vertical="top" wrapText="1"/>
    </xf>
    <xf numFmtId="0" fontId="2" fillId="0" borderId="5" xfId="0" applyFont="1" applyBorder="1" applyAlignment="1">
      <alignment horizontal="justify" vertical="center"/>
    </xf>
    <xf numFmtId="0" fontId="2" fillId="0" borderId="15" xfId="0" applyFont="1" applyBorder="1" applyAlignment="1">
      <alignment horizontal="justify" vertical="center" wrapText="1"/>
    </xf>
    <xf numFmtId="0" fontId="2" fillId="0" borderId="5" xfId="0" applyFont="1" applyBorder="1" applyAlignment="1">
      <alignment vertical="center"/>
    </xf>
    <xf numFmtId="0" fontId="2" fillId="0" borderId="15" xfId="0" applyFont="1" applyBorder="1" applyAlignment="1">
      <alignment vertical="center" wrapText="1"/>
    </xf>
    <xf numFmtId="0" fontId="2" fillId="2" borderId="5" xfId="0" applyFont="1" applyFill="1" applyBorder="1"/>
    <xf numFmtId="0" fontId="2" fillId="2" borderId="15" xfId="0" applyFont="1" applyFill="1" applyBorder="1"/>
    <xf numFmtId="0" fontId="2" fillId="2" borderId="5" xfId="0" applyFont="1" applyFill="1" applyBorder="1" applyAlignment="1">
      <alignment vertical="center"/>
    </xf>
    <xf numFmtId="0" fontId="9" fillId="0" borderId="5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justify" vertical="center"/>
    </xf>
    <xf numFmtId="0" fontId="0" fillId="0" borderId="5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" fillId="3" borderId="19" xfId="0" applyFont="1" applyFill="1" applyBorder="1" applyAlignment="1">
      <alignment horizontal="justify" vertical="center"/>
    </xf>
    <xf numFmtId="9" fontId="2" fillId="2" borderId="5" xfId="2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justify" vertical="center"/>
    </xf>
    <xf numFmtId="0" fontId="2" fillId="3" borderId="11" xfId="0" applyFont="1" applyFill="1" applyBorder="1"/>
    <xf numFmtId="0" fontId="2" fillId="3" borderId="13" xfId="0" applyFont="1" applyFill="1" applyBorder="1"/>
    <xf numFmtId="0" fontId="2" fillId="4" borderId="5" xfId="0" applyFont="1" applyFill="1" applyBorder="1" applyAlignment="1">
      <alignment horizontal="center" vertical="center"/>
    </xf>
    <xf numFmtId="0" fontId="2" fillId="3" borderId="5" xfId="0" applyFont="1" applyFill="1" applyBorder="1"/>
    <xf numFmtId="0" fontId="2" fillId="3" borderId="15" xfId="0" applyFont="1" applyFill="1" applyBorder="1"/>
    <xf numFmtId="0" fontId="10" fillId="2" borderId="5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justify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justify" vertical="center" wrapText="1"/>
    </xf>
    <xf numFmtId="0" fontId="10" fillId="2" borderId="5" xfId="0" applyFont="1" applyFill="1" applyBorder="1" applyAlignment="1">
      <alignment horizontal="justify" vertical="center" wrapText="1"/>
    </xf>
    <xf numFmtId="0" fontId="10" fillId="3" borderId="5" xfId="0" applyFont="1" applyFill="1" applyBorder="1" applyAlignment="1">
      <alignment vertical="center" wrapText="1"/>
    </xf>
    <xf numFmtId="0" fontId="0" fillId="2" borderId="5" xfId="0" applyFill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0" fillId="3" borderId="5" xfId="0" applyFill="1" applyBorder="1"/>
    <xf numFmtId="0" fontId="0" fillId="2" borderId="5" xfId="0" applyFill="1" applyBorder="1"/>
    <xf numFmtId="0" fontId="0" fillId="0" borderId="5" xfId="0" applyBorder="1"/>
    <xf numFmtId="0" fontId="0" fillId="0" borderId="15" xfId="0" applyBorder="1"/>
    <xf numFmtId="0" fontId="10" fillId="3" borderId="15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vertical="center" wrapText="1"/>
    </xf>
    <xf numFmtId="0" fontId="2" fillId="3" borderId="19" xfId="0" applyFont="1" applyFill="1" applyBorder="1"/>
    <xf numFmtId="0" fontId="2" fillId="3" borderId="21" xfId="0" applyFont="1" applyFill="1" applyBorder="1"/>
    <xf numFmtId="0" fontId="2" fillId="2" borderId="15" xfId="0" applyFont="1" applyFill="1" applyBorder="1" applyAlignment="1">
      <alignment horizontal="justify" vertical="center" wrapText="1"/>
    </xf>
    <xf numFmtId="0" fontId="2" fillId="0" borderId="19" xfId="0" applyFont="1" applyBorder="1" applyAlignment="1">
      <alignment horizontal="justify" vertical="center" wrapText="1"/>
    </xf>
    <xf numFmtId="0" fontId="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2" borderId="7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/>
    </xf>
    <xf numFmtId="0" fontId="2" fillId="0" borderId="20" xfId="0" applyFont="1" applyBorder="1" applyAlignment="1">
      <alignment horizontal="left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wrapText="1"/>
    </xf>
    <xf numFmtId="0" fontId="2" fillId="0" borderId="7" xfId="0" applyFont="1" applyBorder="1" applyAlignment="1">
      <alignment horizontal="center" vertical="center" wrapText="1"/>
    </xf>
    <xf numFmtId="9" fontId="2" fillId="2" borderId="5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3" borderId="26" xfId="0" applyFont="1" applyFill="1" applyBorder="1" applyAlignment="1">
      <alignment vertical="center"/>
    </xf>
    <xf numFmtId="0" fontId="7" fillId="0" borderId="19" xfId="0" applyFont="1" applyBorder="1" applyAlignment="1">
      <alignment vertical="center" wrapText="1"/>
    </xf>
    <xf numFmtId="0" fontId="2" fillId="0" borderId="5" xfId="0" applyFont="1" applyBorder="1" applyAlignment="1">
      <alignment horizontal="left" vertical="center"/>
    </xf>
    <xf numFmtId="0" fontId="5" fillId="0" borderId="15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0" borderId="0" xfId="0" applyFont="1" applyAlignment="1">
      <alignment wrapText="1"/>
    </xf>
    <xf numFmtId="0" fontId="7" fillId="0" borderId="5" xfId="0" applyFont="1" applyBorder="1" applyAlignment="1">
      <alignment horizontal="left" vertical="center" wrapText="1"/>
    </xf>
    <xf numFmtId="0" fontId="7" fillId="0" borderId="0" xfId="0" applyFont="1"/>
    <xf numFmtId="0" fontId="2" fillId="3" borderId="1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 wrapText="1"/>
    </xf>
    <xf numFmtId="0" fontId="2" fillId="0" borderId="15" xfId="0" applyFont="1" applyBorder="1"/>
    <xf numFmtId="0" fontId="0" fillId="0" borderId="19" xfId="0" applyBorder="1"/>
    <xf numFmtId="0" fontId="0" fillId="0" borderId="21" xfId="0" applyBorder="1"/>
    <xf numFmtId="0" fontId="0" fillId="2" borderId="5" xfId="0" applyFill="1" applyBorder="1" applyAlignment="1">
      <alignment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0" borderId="15" xfId="0" applyBorder="1" applyAlignment="1">
      <alignment vertical="center"/>
    </xf>
    <xf numFmtId="0" fontId="2" fillId="3" borderId="15" xfId="0" applyFont="1" applyFill="1" applyBorder="1" applyAlignment="1">
      <alignment horizontal="justify" vertical="center"/>
    </xf>
    <xf numFmtId="0" fontId="0" fillId="2" borderId="7" xfId="0" applyFill="1" applyBorder="1" applyAlignment="1">
      <alignment horizontal="center" vertical="center"/>
    </xf>
    <xf numFmtId="0" fontId="0" fillId="2" borderId="7" xfId="0" applyFill="1" applyBorder="1" applyAlignment="1">
      <alignment vertical="center" wrapText="1"/>
    </xf>
    <xf numFmtId="0" fontId="0" fillId="2" borderId="7" xfId="0" applyFill="1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vertical="center"/>
    </xf>
    <xf numFmtId="0" fontId="0" fillId="2" borderId="7" xfId="0" applyFill="1" applyBorder="1" applyAlignment="1">
      <alignment vertical="center"/>
    </xf>
    <xf numFmtId="0" fontId="2" fillId="3" borderId="7" xfId="0" applyFont="1" applyFill="1" applyBorder="1" applyAlignment="1">
      <alignment horizontal="justify" vertical="center"/>
    </xf>
    <xf numFmtId="0" fontId="2" fillId="3" borderId="26" xfId="0" applyFont="1" applyFill="1" applyBorder="1" applyAlignment="1">
      <alignment horizontal="justify" vertical="center"/>
    </xf>
    <xf numFmtId="0" fontId="2" fillId="4" borderId="1" xfId="0" applyFont="1" applyFill="1" applyBorder="1" applyAlignment="1">
      <alignment horizontal="justify"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2" fillId="2" borderId="27" xfId="0" applyFont="1" applyFill="1" applyBorder="1" applyAlignment="1">
      <alignment horizontal="justify" vertical="center" wrapText="1"/>
    </xf>
    <xf numFmtId="0" fontId="2" fillId="2" borderId="5" xfId="0" applyFont="1" applyFill="1" applyBorder="1" applyAlignment="1" applyProtection="1">
      <alignment vertical="center" wrapText="1"/>
      <protection locked="0"/>
    </xf>
    <xf numFmtId="0" fontId="10" fillId="2" borderId="11" xfId="0" applyFont="1" applyFill="1" applyBorder="1" applyAlignment="1">
      <alignment horizontal="justify" vertical="center" wrapText="1"/>
    </xf>
    <xf numFmtId="0" fontId="10" fillId="3" borderId="11" xfId="0" applyFont="1" applyFill="1" applyBorder="1" applyAlignment="1">
      <alignment horizontal="justify" vertical="center" wrapText="1"/>
    </xf>
    <xf numFmtId="0" fontId="10" fillId="0" borderId="11" xfId="0" applyFont="1" applyBorder="1" applyAlignment="1">
      <alignment horizontal="justify" vertical="center" wrapText="1"/>
    </xf>
    <xf numFmtId="0" fontId="10" fillId="0" borderId="11" xfId="0" applyFont="1" applyBorder="1" applyAlignment="1">
      <alignment vertical="center" wrapText="1"/>
    </xf>
    <xf numFmtId="0" fontId="10" fillId="0" borderId="13" xfId="0" applyFont="1" applyBorder="1" applyAlignment="1">
      <alignment vertical="center" wrapText="1"/>
    </xf>
    <xf numFmtId="0" fontId="10" fillId="3" borderId="15" xfId="0" applyFont="1" applyFill="1" applyBorder="1" applyAlignment="1">
      <alignment horizontal="justify" vertical="center" wrapText="1"/>
    </xf>
    <xf numFmtId="43" fontId="2" fillId="0" borderId="11" xfId="1" applyNumberFormat="1" applyFont="1" applyBorder="1" applyAlignment="1">
      <alignment vertical="center" wrapText="1"/>
    </xf>
    <xf numFmtId="43" fontId="2" fillId="0" borderId="5" xfId="1" applyNumberFormat="1" applyFont="1" applyBorder="1" applyAlignment="1">
      <alignment vertical="center" wrapText="1"/>
    </xf>
    <xf numFmtId="43" fontId="7" fillId="0" borderId="5" xfId="1" applyNumberFormat="1" applyFont="1" applyBorder="1" applyAlignment="1" applyProtection="1">
      <alignment vertical="center" wrapText="1"/>
      <protection locked="0"/>
    </xf>
    <xf numFmtId="43" fontId="2" fillId="0" borderId="19" xfId="1" applyNumberFormat="1" applyFont="1" applyBorder="1" applyAlignment="1">
      <alignment vertical="center" wrapText="1"/>
    </xf>
    <xf numFmtId="43" fontId="2" fillId="2" borderId="1" xfId="1" applyNumberFormat="1" applyFont="1" applyFill="1" applyBorder="1" applyAlignment="1">
      <alignment vertical="center" wrapText="1"/>
    </xf>
    <xf numFmtId="43" fontId="2" fillId="0" borderId="7" xfId="1" applyNumberFormat="1" applyFont="1" applyBorder="1" applyAlignment="1">
      <alignment vertical="center" wrapText="1"/>
    </xf>
    <xf numFmtId="43" fontId="2" fillId="0" borderId="1" xfId="1" applyNumberFormat="1" applyFont="1" applyBorder="1" applyAlignment="1">
      <alignment vertical="center" wrapText="1"/>
    </xf>
    <xf numFmtId="43" fontId="0" fillId="0" borderId="0" xfId="0" applyNumberFormat="1"/>
    <xf numFmtId="43" fontId="2" fillId="0" borderId="11" xfId="1" applyNumberFormat="1" applyFont="1" applyBorder="1" applyAlignment="1">
      <alignment horizontal="left" vertical="center" wrapText="1"/>
    </xf>
    <xf numFmtId="43" fontId="2" fillId="0" borderId="5" xfId="1" applyNumberFormat="1" applyFont="1" applyBorder="1" applyAlignment="1">
      <alignment horizontal="left" vertical="center" wrapText="1"/>
    </xf>
    <xf numFmtId="43" fontId="2" fillId="0" borderId="7" xfId="1" applyNumberFormat="1" applyFont="1" applyBorder="1" applyAlignment="1">
      <alignment horizontal="left" vertical="center" wrapText="1"/>
    </xf>
    <xf numFmtId="43" fontId="2" fillId="0" borderId="19" xfId="1" applyNumberFormat="1" applyFont="1" applyBorder="1" applyAlignment="1">
      <alignment horizontal="left" vertical="center" wrapText="1"/>
    </xf>
    <xf numFmtId="0" fontId="7" fillId="0" borderId="7" xfId="0" applyFont="1" applyBorder="1" applyAlignment="1">
      <alignment vertical="center" wrapText="1"/>
    </xf>
    <xf numFmtId="43" fontId="2" fillId="2" borderId="5" xfId="1" applyNumberFormat="1" applyFont="1" applyFill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/>
    </xf>
    <xf numFmtId="0" fontId="16" fillId="5" borderId="21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44" fontId="2" fillId="0" borderId="5" xfId="1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9" fontId="2" fillId="2" borderId="5" xfId="0" applyNumberFormat="1" applyFont="1" applyFill="1" applyBorder="1" applyAlignment="1">
      <alignment horizontal="center" vertical="center" wrapText="1"/>
    </xf>
    <xf numFmtId="9" fontId="2" fillId="2" borderId="19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9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9" fontId="2" fillId="2" borderId="23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" xfId="0" applyNumberFormat="1" applyFont="1" applyFill="1" applyBorder="1" applyAlignment="1">
      <alignment horizontal="center" vertical="center" wrapText="1"/>
    </xf>
    <xf numFmtId="9" fontId="2" fillId="2" borderId="12" xfId="0" applyNumberFormat="1" applyFont="1" applyFill="1" applyBorder="1" applyAlignment="1">
      <alignment horizontal="center" vertical="center" wrapText="1"/>
    </xf>
    <xf numFmtId="9" fontId="2" fillId="2" borderId="6" xfId="0" applyNumberFormat="1" applyFont="1" applyFill="1" applyBorder="1" applyAlignment="1">
      <alignment horizontal="center" vertical="center" wrapText="1"/>
    </xf>
    <xf numFmtId="9" fontId="2" fillId="2" borderId="7" xfId="0" applyNumberFormat="1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2" fillId="2" borderId="5" xfId="3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7" fillId="0" borderId="5" xfId="3" applyNumberFormat="1" applyFont="1" applyBorder="1" applyAlignment="1">
      <alignment horizontal="center" vertical="center" wrapText="1"/>
    </xf>
    <xf numFmtId="164" fontId="7" fillId="0" borderId="19" xfId="3" applyNumberFormat="1" applyFont="1" applyBorder="1" applyAlignment="1">
      <alignment horizontal="center" vertical="center" wrapText="1"/>
    </xf>
    <xf numFmtId="164" fontId="2" fillId="2" borderId="19" xfId="3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right" vertical="center" wrapText="1"/>
    </xf>
    <xf numFmtId="43" fontId="2" fillId="0" borderId="5" xfId="1" applyNumberFormat="1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7" fillId="0" borderId="5" xfId="0" applyFont="1" applyBorder="1" applyAlignment="1">
      <alignment horizontal="center" vertical="center" wrapText="1"/>
    </xf>
    <xf numFmtId="9" fontId="7" fillId="0" borderId="5" xfId="0" applyNumberFormat="1" applyFont="1" applyBorder="1" applyAlignment="1">
      <alignment horizontal="center" vertical="center"/>
    </xf>
    <xf numFmtId="0" fontId="3" fillId="2" borderId="10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left" vertical="center" wrapText="1"/>
    </xf>
    <xf numFmtId="0" fontId="3" fillId="2" borderId="19" xfId="0" applyFont="1" applyFill="1" applyBorder="1" applyAlignment="1">
      <alignment horizontal="left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16" fillId="5" borderId="11" xfId="0" applyFont="1" applyFill="1" applyBorder="1" applyAlignment="1">
      <alignment horizontal="center" vertical="center" wrapText="1"/>
    </xf>
    <xf numFmtId="0" fontId="16" fillId="5" borderId="15" xfId="0" applyFont="1" applyFill="1" applyBorder="1" applyAlignment="1">
      <alignment horizontal="center" vertical="center" wrapText="1"/>
    </xf>
    <xf numFmtId="43" fontId="16" fillId="5" borderId="11" xfId="0" applyNumberFormat="1" applyFont="1" applyFill="1" applyBorder="1" applyAlignment="1">
      <alignment horizontal="center" vertical="center" wrapText="1"/>
    </xf>
    <xf numFmtId="43" fontId="16" fillId="5" borderId="5" xfId="0" applyNumberFormat="1" applyFont="1" applyFill="1" applyBorder="1" applyAlignment="1">
      <alignment horizontal="center" vertical="center" wrapText="1"/>
    </xf>
    <xf numFmtId="43" fontId="16" fillId="5" borderId="19" xfId="0" applyNumberFormat="1" applyFont="1" applyFill="1" applyBorder="1" applyAlignment="1">
      <alignment horizontal="center" vertical="center" wrapText="1"/>
    </xf>
    <xf numFmtId="0" fontId="16" fillId="5" borderId="13" xfId="0" applyFont="1" applyFill="1" applyBorder="1" applyAlignment="1">
      <alignment horizontal="center" vertical="center" wrapText="1"/>
    </xf>
    <xf numFmtId="9" fontId="2" fillId="4" borderId="11" xfId="0" applyNumberFormat="1" applyFont="1" applyFill="1" applyBorder="1" applyAlignment="1">
      <alignment horizontal="center" vertical="center" wrapText="1"/>
    </xf>
    <xf numFmtId="9" fontId="2" fillId="4" borderId="5" xfId="0" applyNumberFormat="1" applyFont="1" applyFill="1" applyBorder="1" applyAlignment="1">
      <alignment horizontal="center" vertical="center" wrapText="1"/>
    </xf>
    <xf numFmtId="0" fontId="16" fillId="5" borderId="10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6" fillId="5" borderId="18" xfId="0" applyFont="1" applyFill="1" applyBorder="1" applyAlignment="1">
      <alignment horizontal="center" vertical="center" wrapText="1"/>
    </xf>
    <xf numFmtId="9" fontId="2" fillId="4" borderId="7" xfId="0" applyNumberFormat="1" applyFont="1" applyFill="1" applyBorder="1" applyAlignment="1">
      <alignment horizontal="center" vertical="center" wrapText="1"/>
    </xf>
    <xf numFmtId="0" fontId="16" fillId="5" borderId="11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0" fontId="2" fillId="2" borderId="11" xfId="0" applyNumberFormat="1" applyFont="1" applyFill="1" applyBorder="1" applyAlignment="1">
      <alignment horizontal="center" vertical="center" wrapText="1"/>
    </xf>
    <xf numFmtId="10" fontId="2" fillId="2" borderId="5" xfId="0" applyNumberFormat="1" applyFont="1" applyFill="1" applyBorder="1" applyAlignment="1">
      <alignment horizontal="center" vertical="center" wrapText="1"/>
    </xf>
    <xf numFmtId="9" fontId="2" fillId="0" borderId="5" xfId="0" applyNumberFormat="1" applyFont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 wrapText="1"/>
    </xf>
    <xf numFmtId="9" fontId="2" fillId="2" borderId="7" xfId="2" applyFont="1" applyFill="1" applyBorder="1" applyAlignment="1">
      <alignment horizontal="center" vertical="center" wrapText="1"/>
    </xf>
    <xf numFmtId="9" fontId="2" fillId="2" borderId="2" xfId="2" applyFont="1" applyFill="1" applyBorder="1" applyAlignment="1">
      <alignment horizontal="center" vertical="center" wrapText="1"/>
    </xf>
    <xf numFmtId="9" fontId="2" fillId="2" borderId="1" xfId="2" applyFont="1" applyFill="1" applyBorder="1" applyAlignment="1">
      <alignment horizontal="center" vertical="center" wrapText="1"/>
    </xf>
    <xf numFmtId="0" fontId="16" fillId="5" borderId="23" xfId="0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6" fillId="5" borderId="38" xfId="0" applyFont="1" applyFill="1" applyBorder="1" applyAlignment="1">
      <alignment horizontal="center" vertical="center" wrapText="1"/>
    </xf>
    <xf numFmtId="0" fontId="16" fillId="5" borderId="24" xfId="0" applyFont="1" applyFill="1" applyBorder="1" applyAlignment="1">
      <alignment horizontal="center" vertical="center" wrapText="1"/>
    </xf>
    <xf numFmtId="0" fontId="16" fillId="5" borderId="22" xfId="0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6" xfId="0" applyFont="1" applyFill="1" applyBorder="1" applyAlignment="1">
      <alignment horizontal="center" vertical="center" wrapText="1"/>
    </xf>
    <xf numFmtId="0" fontId="16" fillId="5" borderId="39" xfId="0" applyFont="1" applyFill="1" applyBorder="1" applyAlignment="1">
      <alignment horizontal="center" vertical="center" wrapText="1"/>
    </xf>
    <xf numFmtId="0" fontId="16" fillId="5" borderId="38" xfId="0" applyFont="1" applyFill="1" applyBorder="1" applyAlignment="1">
      <alignment horizontal="center" vertical="center"/>
    </xf>
    <xf numFmtId="0" fontId="16" fillId="5" borderId="24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9" fontId="2" fillId="2" borderId="23" xfId="2" applyFont="1" applyFill="1" applyBorder="1" applyAlignment="1">
      <alignment horizontal="center" vertical="center" wrapText="1"/>
    </xf>
    <xf numFmtId="9" fontId="2" fillId="4" borderId="23" xfId="2" applyFont="1" applyFill="1" applyBorder="1" applyAlignment="1">
      <alignment horizontal="center" vertical="center" wrapText="1"/>
    </xf>
    <xf numFmtId="9" fontId="2" fillId="4" borderId="2" xfId="2" applyFont="1" applyFill="1" applyBorder="1" applyAlignment="1">
      <alignment horizontal="center" vertical="center" wrapText="1"/>
    </xf>
    <xf numFmtId="9" fontId="2" fillId="4" borderId="1" xfId="2" applyFont="1" applyFill="1" applyBorder="1" applyAlignment="1">
      <alignment horizontal="center" vertical="center" wrapText="1"/>
    </xf>
    <xf numFmtId="43" fontId="16" fillId="5" borderId="23" xfId="0" applyNumberFormat="1" applyFont="1" applyFill="1" applyBorder="1" applyAlignment="1">
      <alignment horizontal="center" vertical="center" wrapText="1"/>
    </xf>
    <xf numFmtId="43" fontId="16" fillId="5" borderId="2" xfId="0" applyNumberFormat="1" applyFont="1" applyFill="1" applyBorder="1" applyAlignment="1">
      <alignment horizontal="center" vertical="center" wrapText="1"/>
    </xf>
    <xf numFmtId="43" fontId="16" fillId="5" borderId="25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 applyProtection="1">
      <alignment horizontal="left" vertical="center" wrapText="1"/>
      <protection locked="0"/>
    </xf>
    <xf numFmtId="0" fontId="7" fillId="0" borderId="2" xfId="0" applyFont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2" fillId="4" borderId="7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9" fontId="2" fillId="4" borderId="23" xfId="0" applyNumberFormat="1" applyFont="1" applyFill="1" applyBorder="1" applyAlignment="1">
      <alignment horizontal="center" vertical="center" wrapText="1"/>
    </xf>
    <xf numFmtId="9" fontId="2" fillId="4" borderId="2" xfId="0" applyNumberFormat="1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wrapText="1"/>
    </xf>
    <xf numFmtId="9" fontId="2" fillId="4" borderId="7" xfId="2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2" borderId="25" xfId="0" applyFont="1" applyFill="1" applyBorder="1" applyAlignment="1">
      <alignment horizontal="center" vertical="center" wrapText="1"/>
    </xf>
    <xf numFmtId="9" fontId="2" fillId="0" borderId="7" xfId="0" applyNumberFormat="1" applyFont="1" applyBorder="1" applyAlignment="1">
      <alignment horizontal="center" vertical="center" wrapText="1"/>
    </xf>
    <xf numFmtId="9" fontId="2" fillId="0" borderId="2" xfId="0" applyNumberFormat="1" applyFont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justify" vertical="center" wrapText="1"/>
    </xf>
    <xf numFmtId="0" fontId="2" fillId="2" borderId="2" xfId="0" applyFont="1" applyFill="1" applyBorder="1" applyAlignment="1">
      <alignment horizontal="justify" vertical="center" wrapText="1"/>
    </xf>
    <xf numFmtId="0" fontId="2" fillId="2" borderId="1" xfId="0" applyFont="1" applyFill="1" applyBorder="1" applyAlignment="1">
      <alignment horizontal="justify" vertical="center" wrapText="1"/>
    </xf>
    <xf numFmtId="9" fontId="2" fillId="0" borderId="7" xfId="0" applyNumberFormat="1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0" fontId="16" fillId="5" borderId="23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16" fillId="5" borderId="25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5" xfId="0" applyFont="1" applyBorder="1" applyAlignment="1">
      <alignment horizontal="left" vertical="center" wrapText="1"/>
    </xf>
    <xf numFmtId="9" fontId="2" fillId="0" borderId="25" xfId="0" applyNumberFormat="1" applyFont="1" applyBorder="1" applyAlignment="1">
      <alignment horizontal="center" vertical="center"/>
    </xf>
    <xf numFmtId="9" fontId="2" fillId="0" borderId="7" xfId="2" applyFont="1" applyBorder="1" applyAlignment="1">
      <alignment horizontal="center" vertical="center" wrapText="1"/>
    </xf>
    <xf numFmtId="9" fontId="2" fillId="0" borderId="1" xfId="2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9" fontId="2" fillId="0" borderId="25" xfId="0" applyNumberFormat="1" applyFont="1" applyBorder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4" fillId="2" borderId="40" xfId="0" applyFont="1" applyFill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center" vertical="center" wrapText="1"/>
    </xf>
    <xf numFmtId="0" fontId="4" fillId="2" borderId="42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9" fontId="2" fillId="0" borderId="23" xfId="0" applyNumberFormat="1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9" fontId="2" fillId="2" borderId="7" xfId="0" applyNumberFormat="1" applyFont="1" applyFill="1" applyBorder="1" applyAlignment="1">
      <alignment horizontal="center" vertical="center"/>
    </xf>
    <xf numFmtId="9" fontId="2" fillId="2" borderId="2" xfId="0" applyNumberFormat="1" applyFont="1" applyFill="1" applyBorder="1" applyAlignment="1">
      <alignment horizontal="center" vertical="center"/>
    </xf>
    <xf numFmtId="9" fontId="2" fillId="2" borderId="1" xfId="0" applyNumberFormat="1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26" xfId="0" applyFont="1" applyFill="1" applyBorder="1" applyAlignment="1">
      <alignment horizontal="center" vertical="center" wrapText="1"/>
    </xf>
    <xf numFmtId="0" fontId="2" fillId="4" borderId="2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9" fontId="2" fillId="4" borderId="25" xfId="2" applyFont="1" applyFill="1" applyBorder="1" applyAlignment="1">
      <alignment horizontal="center" vertical="center" wrapText="1"/>
    </xf>
    <xf numFmtId="9" fontId="2" fillId="2" borderId="7" xfId="2" applyFont="1" applyFill="1" applyBorder="1" applyAlignment="1">
      <alignment horizontal="center" vertical="center"/>
    </xf>
    <xf numFmtId="9" fontId="2" fillId="2" borderId="2" xfId="2" applyFont="1" applyFill="1" applyBorder="1" applyAlignment="1">
      <alignment horizontal="center" vertical="center"/>
    </xf>
    <xf numFmtId="9" fontId="2" fillId="2" borderId="25" xfId="2" applyFont="1" applyFill="1" applyBorder="1" applyAlignment="1">
      <alignment horizontal="center" vertical="center"/>
    </xf>
    <xf numFmtId="9" fontId="2" fillId="2" borderId="23" xfId="2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9" fontId="2" fillId="0" borderId="7" xfId="2" applyFont="1" applyFill="1" applyBorder="1" applyAlignment="1">
      <alignment horizontal="center" vertical="center" wrapText="1"/>
    </xf>
    <xf numFmtId="9" fontId="2" fillId="0" borderId="2" xfId="2" applyFont="1" applyFill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1" fontId="0" fillId="2" borderId="7" xfId="0" applyNumberFormat="1" applyFill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1" fontId="0" fillId="2" borderId="25" xfId="0" applyNumberFormat="1" applyFill="1" applyBorder="1" applyAlignment="1">
      <alignment horizontal="center" vertical="center"/>
    </xf>
    <xf numFmtId="0" fontId="0" fillId="2" borderId="7" xfId="0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9" fontId="2" fillId="0" borderId="7" xfId="2" applyFont="1" applyFill="1" applyBorder="1" applyAlignment="1">
      <alignment horizontal="center" vertical="center"/>
    </xf>
    <xf numFmtId="9" fontId="2" fillId="0" borderId="2" xfId="2" applyFont="1" applyFill="1" applyBorder="1" applyAlignment="1">
      <alignment horizontal="center" vertical="center"/>
    </xf>
    <xf numFmtId="9" fontId="2" fillId="0" borderId="1" xfId="2" applyFont="1" applyFill="1" applyBorder="1" applyAlignment="1">
      <alignment horizontal="center" vertical="center"/>
    </xf>
    <xf numFmtId="0" fontId="9" fillId="0" borderId="7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25" xfId="0" applyFont="1" applyBorder="1" applyAlignment="1">
      <alignment horizontal="left" vertical="center" wrapText="1"/>
    </xf>
    <xf numFmtId="9" fontId="2" fillId="0" borderId="25" xfId="2" applyFont="1" applyFill="1" applyBorder="1" applyAlignment="1">
      <alignment horizontal="center" vertical="center" wrapText="1"/>
    </xf>
    <xf numFmtId="9" fontId="0" fillId="0" borderId="7" xfId="0" applyNumberFormat="1" applyBorder="1" applyAlignment="1">
      <alignment horizontal="center" vertical="center" wrapText="1"/>
    </xf>
    <xf numFmtId="9" fontId="0" fillId="0" borderId="2" xfId="0" applyNumberForma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9" fontId="2" fillId="2" borderId="25" xfId="0" applyNumberFormat="1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center" vertical="center" wrapText="1" readingOrder="1"/>
    </xf>
    <xf numFmtId="0" fontId="6" fillId="0" borderId="43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9" fontId="2" fillId="2" borderId="5" xfId="2" applyFont="1" applyFill="1" applyBorder="1" applyAlignment="1">
      <alignment horizontal="center" vertical="center" wrapText="1"/>
    </xf>
    <xf numFmtId="9" fontId="2" fillId="4" borderId="5" xfId="2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wrapText="1"/>
    </xf>
  </cellXfs>
  <cellStyles count="4">
    <cellStyle name="Millares" xfId="3" builtinId="3"/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261939</xdr:colOff>
      <xdr:row>0</xdr:row>
      <xdr:rowOff>0</xdr:rowOff>
    </xdr:from>
    <xdr:to>
      <xdr:col>7</xdr:col>
      <xdr:colOff>501612</xdr:colOff>
      <xdr:row>43</xdr:row>
      <xdr:rowOff>11904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A028C59-1703-29F2-4F90-08866F1A0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9" y="0"/>
          <a:ext cx="5573673" cy="76914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676274</xdr:colOff>
      <xdr:row>37</xdr:row>
      <xdr:rowOff>36695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7DDAC3-CF1F-6163-99A6-5CAC80252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6" r="5135" b="6420"/>
        <a:stretch/>
      </xdr:blipFill>
      <xdr:spPr>
        <a:xfrm>
          <a:off x="0" y="0"/>
          <a:ext cx="5248274" cy="6732771"/>
        </a:xfrm>
        <a:prstGeom prst="rect">
          <a:avLst/>
        </a:prstGeom>
      </xdr:spPr>
    </xdr:pic>
    <xdr:clientData/>
  </xdr:twoCellAnchor>
  <xdr:twoCellAnchor>
    <xdr:from>
      <xdr:col>2</xdr:col>
      <xdr:colOff>390525</xdr:colOff>
      <xdr:row>27</xdr:row>
      <xdr:rowOff>50801</xdr:rowOff>
    </xdr:from>
    <xdr:to>
      <xdr:col>4</xdr:col>
      <xdr:colOff>231775</xdr:colOff>
      <xdr:row>27</xdr:row>
      <xdr:rowOff>161924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004A86-C54C-F684-2BA5-8498FF340649}"/>
            </a:ext>
          </a:extLst>
        </xdr:cNvPr>
        <xdr:cNvSpPr txBox="1"/>
      </xdr:nvSpPr>
      <xdr:spPr>
        <a:xfrm>
          <a:off x="1914525" y="4937127"/>
          <a:ext cx="1365250" cy="111123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D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0</xdr:rowOff>
    </xdr:from>
    <xdr:to>
      <xdr:col>3</xdr:col>
      <xdr:colOff>400050</xdr:colOff>
      <xdr:row>0</xdr:row>
      <xdr:rowOff>1095052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10E2B5-E54C-56BD-F3C5-091C37DB7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3076575" cy="10950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549048</xdr:colOff>
      <xdr:row>1</xdr:row>
      <xdr:rowOff>71114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87B9FE-ED1E-4CC8-A006-1B482B20A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76575" cy="10950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97917-B50A-4D7D-84B1-D77B8663628A}">
  <dimension ref="A1"/>
  <sheetViews>
    <sheetView showWhiteSpace="0" view="pageBreakPreview" zoomScale="40" zoomScaleNormal="100" zoomScaleSheetLayoutView="40" workbookViewId="0">
      <selection activeCell="K39" sqref="K39"/>
    </sheetView>
  </sheetViews>
  <sheetFormatPr baseColWidth="10" defaultColWidth="10.7109375"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4449A-383F-4371-B512-4140A7B12B8C}">
  <dimension ref="A1"/>
  <sheetViews>
    <sheetView view="pageBreakPreview" zoomScale="50" zoomScaleNormal="100" zoomScaleSheetLayoutView="50" workbookViewId="0">
      <selection activeCell="J36" sqref="J36"/>
    </sheetView>
  </sheetViews>
  <sheetFormatPr baseColWidth="10" defaultColWidth="10.7109375"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1719-4E83-4C35-A012-03A582530B40}">
  <dimension ref="A1:AE86"/>
  <sheetViews>
    <sheetView view="pageBreakPreview" zoomScale="110" zoomScaleNormal="100" zoomScaleSheetLayoutView="110" workbookViewId="0">
      <selection activeCell="Q85" sqref="Q85"/>
    </sheetView>
  </sheetViews>
  <sheetFormatPr baseColWidth="10" defaultColWidth="10.7109375" defaultRowHeight="15" x14ac:dyDescent="0.25"/>
  <cols>
    <col min="1" max="1" width="12.5703125" customWidth="1"/>
    <col min="2" max="2" width="13.5703125" customWidth="1"/>
    <col min="3" max="3" width="16.7109375" customWidth="1"/>
    <col min="4" max="4" width="11.85546875" customWidth="1"/>
    <col min="5" max="5" width="8.140625" customWidth="1"/>
    <col min="6" max="6" width="8" customWidth="1"/>
    <col min="7" max="10" width="7" customWidth="1"/>
    <col min="11" max="11" width="11.42578125" style="141"/>
    <col min="12" max="12" width="13.5703125" customWidth="1"/>
    <col min="14" max="14" width="16.85546875" customWidth="1"/>
    <col min="15" max="15" width="20" style="176" customWidth="1"/>
    <col min="16" max="16" width="12.5703125" customWidth="1"/>
    <col min="17" max="17" width="13.7109375" style="139" customWidth="1"/>
    <col min="18" max="29" width="3.7109375" customWidth="1"/>
  </cols>
  <sheetData>
    <row r="1" spans="1:31" ht="98.25" customHeight="1" thickBot="1" x14ac:dyDescent="0.3">
      <c r="A1" s="194" t="s">
        <v>655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6"/>
      <c r="AD1" s="183"/>
      <c r="AE1" s="183"/>
    </row>
    <row r="2" spans="1:31" ht="36.75" customHeight="1" x14ac:dyDescent="0.25">
      <c r="A2" s="256" t="s">
        <v>660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  <c r="AA2" s="257"/>
      <c r="AB2" s="257"/>
      <c r="AC2" s="258"/>
    </row>
    <row r="3" spans="1:31" ht="21.75" customHeight="1" x14ac:dyDescent="0.25">
      <c r="A3" s="191" t="s">
        <v>656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3"/>
    </row>
    <row r="4" spans="1:31" ht="19.5" customHeight="1" thickBot="1" x14ac:dyDescent="0.3">
      <c r="A4" s="259" t="s">
        <v>657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1"/>
    </row>
    <row r="5" spans="1:31" x14ac:dyDescent="0.25">
      <c r="A5" s="273" t="s">
        <v>57</v>
      </c>
      <c r="B5" s="265" t="s">
        <v>58</v>
      </c>
      <c r="C5" s="265" t="s">
        <v>627</v>
      </c>
      <c r="D5" s="265" t="s">
        <v>626</v>
      </c>
      <c r="E5" s="265" t="s">
        <v>59</v>
      </c>
      <c r="F5" s="265" t="s">
        <v>60</v>
      </c>
      <c r="G5" s="277" t="s">
        <v>61</v>
      </c>
      <c r="H5" s="277"/>
      <c r="I5" s="277"/>
      <c r="J5" s="277"/>
      <c r="K5" s="265" t="s">
        <v>62</v>
      </c>
      <c r="L5" s="265" t="s">
        <v>63</v>
      </c>
      <c r="M5" s="265" t="s">
        <v>56</v>
      </c>
      <c r="N5" s="265" t="s">
        <v>64</v>
      </c>
      <c r="O5" s="267" t="s">
        <v>65</v>
      </c>
      <c r="P5" s="265" t="s">
        <v>66</v>
      </c>
      <c r="Q5" s="265" t="s">
        <v>587</v>
      </c>
      <c r="R5" s="265" t="s">
        <v>67</v>
      </c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70"/>
    </row>
    <row r="6" spans="1:31" x14ac:dyDescent="0.25">
      <c r="A6" s="274"/>
      <c r="B6" s="263"/>
      <c r="C6" s="263"/>
      <c r="D6" s="263"/>
      <c r="E6" s="263"/>
      <c r="F6" s="263"/>
      <c r="G6" s="263" t="s">
        <v>68</v>
      </c>
      <c r="H6" s="263" t="s">
        <v>69</v>
      </c>
      <c r="I6" s="263" t="s">
        <v>70</v>
      </c>
      <c r="J6" s="263" t="s">
        <v>71</v>
      </c>
      <c r="K6" s="263"/>
      <c r="L6" s="263"/>
      <c r="M6" s="263"/>
      <c r="N6" s="263"/>
      <c r="O6" s="268"/>
      <c r="P6" s="263"/>
      <c r="Q6" s="263"/>
      <c r="R6" s="263" t="s">
        <v>68</v>
      </c>
      <c r="S6" s="263"/>
      <c r="T6" s="263"/>
      <c r="U6" s="263" t="s">
        <v>69</v>
      </c>
      <c r="V6" s="263"/>
      <c r="W6" s="263"/>
      <c r="X6" s="263" t="s">
        <v>70</v>
      </c>
      <c r="Y6" s="263"/>
      <c r="Z6" s="263"/>
      <c r="AA6" s="263" t="s">
        <v>71</v>
      </c>
      <c r="AB6" s="263"/>
      <c r="AC6" s="266"/>
    </row>
    <row r="7" spans="1:31" ht="15.75" thickBot="1" x14ac:dyDescent="0.3">
      <c r="A7" s="275"/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9"/>
      <c r="P7" s="264"/>
      <c r="Q7" s="264"/>
      <c r="R7" s="184">
        <v>1</v>
      </c>
      <c r="S7" s="184">
        <v>2</v>
      </c>
      <c r="T7" s="184">
        <v>3</v>
      </c>
      <c r="U7" s="184">
        <v>4</v>
      </c>
      <c r="V7" s="184">
        <v>5</v>
      </c>
      <c r="W7" s="184">
        <v>6</v>
      </c>
      <c r="X7" s="184">
        <v>7</v>
      </c>
      <c r="Y7" s="184">
        <v>8</v>
      </c>
      <c r="Z7" s="184">
        <v>9</v>
      </c>
      <c r="AA7" s="184">
        <v>10</v>
      </c>
      <c r="AB7" s="184">
        <v>11</v>
      </c>
      <c r="AC7" s="186">
        <v>12</v>
      </c>
    </row>
    <row r="8" spans="1:31" ht="27" x14ac:dyDescent="0.25">
      <c r="A8" s="278" t="s">
        <v>0</v>
      </c>
      <c r="B8" s="197" t="s">
        <v>1</v>
      </c>
      <c r="C8" s="216" t="s">
        <v>2</v>
      </c>
      <c r="D8" s="216" t="s">
        <v>3</v>
      </c>
      <c r="E8" s="215">
        <v>0.79</v>
      </c>
      <c r="F8" s="215">
        <v>1</v>
      </c>
      <c r="G8" s="215">
        <v>1</v>
      </c>
      <c r="H8" s="215">
        <v>1</v>
      </c>
      <c r="I8" s="215">
        <v>1</v>
      </c>
      <c r="J8" s="215">
        <v>1</v>
      </c>
      <c r="K8" s="216" t="s">
        <v>621</v>
      </c>
      <c r="L8" s="227" t="s">
        <v>4</v>
      </c>
      <c r="M8" s="23">
        <v>1</v>
      </c>
      <c r="N8" s="24" t="s">
        <v>5</v>
      </c>
      <c r="O8" s="177">
        <v>35599466.25</v>
      </c>
      <c r="P8" s="112" t="s">
        <v>6</v>
      </c>
      <c r="Q8" s="24" t="s">
        <v>7</v>
      </c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4"/>
    </row>
    <row r="9" spans="1:31" ht="57" customHeight="1" x14ac:dyDescent="0.25">
      <c r="A9" s="279"/>
      <c r="B9" s="198"/>
      <c r="C9" s="204"/>
      <c r="D9" s="204"/>
      <c r="E9" s="204"/>
      <c r="F9" s="206"/>
      <c r="G9" s="206"/>
      <c r="H9" s="206"/>
      <c r="I9" s="206"/>
      <c r="J9" s="206"/>
      <c r="K9" s="204"/>
      <c r="L9" s="228"/>
      <c r="M9" s="3">
        <v>2</v>
      </c>
      <c r="N9" s="4" t="s">
        <v>8</v>
      </c>
      <c r="O9" s="178">
        <v>0</v>
      </c>
      <c r="P9" s="5" t="s">
        <v>6</v>
      </c>
      <c r="Q9" s="4" t="s">
        <v>9</v>
      </c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15"/>
    </row>
    <row r="10" spans="1:31" ht="57.75" customHeight="1" x14ac:dyDescent="0.25">
      <c r="A10" s="279"/>
      <c r="B10" s="198"/>
      <c r="C10" s="204"/>
      <c r="D10" s="204"/>
      <c r="E10" s="204"/>
      <c r="F10" s="206"/>
      <c r="G10" s="206"/>
      <c r="H10" s="206"/>
      <c r="I10" s="206"/>
      <c r="J10" s="206"/>
      <c r="K10" s="204"/>
      <c r="L10" s="228"/>
      <c r="M10" s="3">
        <v>3</v>
      </c>
      <c r="N10" s="4" t="s">
        <v>10</v>
      </c>
      <c r="O10" s="178">
        <v>0</v>
      </c>
      <c r="P10" s="5" t="s">
        <v>6</v>
      </c>
      <c r="Q10" s="4" t="s">
        <v>11</v>
      </c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15"/>
    </row>
    <row r="11" spans="1:31" ht="40.5" customHeight="1" x14ac:dyDescent="0.25">
      <c r="A11" s="279"/>
      <c r="B11" s="198"/>
      <c r="C11" s="206" t="s">
        <v>12</v>
      </c>
      <c r="D11" s="206" t="s">
        <v>13</v>
      </c>
      <c r="E11" s="206">
        <v>0.88</v>
      </c>
      <c r="F11" s="206">
        <v>1</v>
      </c>
      <c r="G11" s="206">
        <v>1</v>
      </c>
      <c r="H11" s="206">
        <v>1</v>
      </c>
      <c r="I11" s="206">
        <v>1</v>
      </c>
      <c r="J11" s="206">
        <v>1</v>
      </c>
      <c r="K11" s="206" t="s">
        <v>14</v>
      </c>
      <c r="L11" s="228"/>
      <c r="M11" s="3">
        <v>1</v>
      </c>
      <c r="N11" s="4" t="s">
        <v>15</v>
      </c>
      <c r="O11" s="178">
        <f>9000000</f>
        <v>9000000</v>
      </c>
      <c r="P11" s="5" t="s">
        <v>16</v>
      </c>
      <c r="Q11" s="233" t="s">
        <v>17</v>
      </c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15"/>
    </row>
    <row r="12" spans="1:31" ht="40.5" customHeight="1" x14ac:dyDescent="0.25">
      <c r="A12" s="279"/>
      <c r="B12" s="198"/>
      <c r="C12" s="206"/>
      <c r="D12" s="206"/>
      <c r="E12" s="206"/>
      <c r="F12" s="206"/>
      <c r="G12" s="206"/>
      <c r="H12" s="206"/>
      <c r="I12" s="206"/>
      <c r="J12" s="206"/>
      <c r="K12" s="206"/>
      <c r="L12" s="228"/>
      <c r="M12" s="3">
        <v>2</v>
      </c>
      <c r="N12" s="4" t="s">
        <v>18</v>
      </c>
      <c r="O12" s="178">
        <v>0</v>
      </c>
      <c r="P12" s="5" t="s">
        <v>16</v>
      </c>
      <c r="Q12" s="233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15"/>
    </row>
    <row r="13" spans="1:31" ht="78.75" customHeight="1" x14ac:dyDescent="0.25">
      <c r="A13" s="279"/>
      <c r="B13" s="198"/>
      <c r="C13" s="206"/>
      <c r="D13" s="206"/>
      <c r="E13" s="206"/>
      <c r="F13" s="206"/>
      <c r="G13" s="206"/>
      <c r="H13" s="206"/>
      <c r="I13" s="206"/>
      <c r="J13" s="206"/>
      <c r="K13" s="206"/>
      <c r="L13" s="228"/>
      <c r="M13" s="3">
        <v>3</v>
      </c>
      <c r="N13" s="4" t="s">
        <v>19</v>
      </c>
      <c r="O13" s="178">
        <v>4500000</v>
      </c>
      <c r="P13" s="5" t="s">
        <v>16</v>
      </c>
      <c r="Q13" s="4" t="s">
        <v>20</v>
      </c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15"/>
    </row>
    <row r="14" spans="1:31" ht="67.5" x14ac:dyDescent="0.25">
      <c r="A14" s="279"/>
      <c r="B14" s="198"/>
      <c r="C14" s="206"/>
      <c r="D14" s="206"/>
      <c r="E14" s="206"/>
      <c r="F14" s="206"/>
      <c r="G14" s="206"/>
      <c r="H14" s="206"/>
      <c r="I14" s="206"/>
      <c r="J14" s="206"/>
      <c r="K14" s="206"/>
      <c r="L14" s="228"/>
      <c r="M14" s="3">
        <v>4</v>
      </c>
      <c r="N14" s="4" t="s">
        <v>21</v>
      </c>
      <c r="O14" s="178">
        <v>0</v>
      </c>
      <c r="P14" s="5" t="s">
        <v>16</v>
      </c>
      <c r="Q14" s="4" t="s">
        <v>22</v>
      </c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15"/>
    </row>
    <row r="15" spans="1:31" ht="54" x14ac:dyDescent="0.25">
      <c r="A15" s="279"/>
      <c r="B15" s="198"/>
      <c r="C15" s="206"/>
      <c r="D15" s="206"/>
      <c r="E15" s="206"/>
      <c r="F15" s="206"/>
      <c r="G15" s="206"/>
      <c r="H15" s="206"/>
      <c r="I15" s="206"/>
      <c r="J15" s="206"/>
      <c r="K15" s="206"/>
      <c r="L15" s="228"/>
      <c r="M15" s="3">
        <v>5</v>
      </c>
      <c r="N15" s="4" t="s">
        <v>23</v>
      </c>
      <c r="O15" s="178"/>
      <c r="P15" s="2" t="s">
        <v>24</v>
      </c>
      <c r="Q15" s="4" t="s">
        <v>25</v>
      </c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15"/>
    </row>
    <row r="16" spans="1:31" ht="54" customHeight="1" x14ac:dyDescent="0.25">
      <c r="A16" s="279"/>
      <c r="B16" s="198"/>
      <c r="C16" s="204" t="s">
        <v>26</v>
      </c>
      <c r="D16" s="245" t="s">
        <v>620</v>
      </c>
      <c r="E16" s="226">
        <v>1</v>
      </c>
      <c r="F16" s="226">
        <v>1</v>
      </c>
      <c r="G16" s="226">
        <v>1</v>
      </c>
      <c r="H16" s="226">
        <v>1</v>
      </c>
      <c r="I16" s="226">
        <v>1</v>
      </c>
      <c r="J16" s="226">
        <v>1</v>
      </c>
      <c r="K16" s="204" t="s">
        <v>14</v>
      </c>
      <c r="L16" s="228"/>
      <c r="M16" s="2">
        <v>1</v>
      </c>
      <c r="N16" s="8" t="s">
        <v>27</v>
      </c>
      <c r="O16" s="178">
        <v>0</v>
      </c>
      <c r="P16" s="2" t="s">
        <v>28</v>
      </c>
      <c r="Q16" s="4" t="s">
        <v>25</v>
      </c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15"/>
    </row>
    <row r="17" spans="1:29" ht="67.5" x14ac:dyDescent="0.25">
      <c r="A17" s="279"/>
      <c r="B17" s="198"/>
      <c r="C17" s="204"/>
      <c r="D17" s="246"/>
      <c r="E17" s="222"/>
      <c r="F17" s="222"/>
      <c r="G17" s="222"/>
      <c r="H17" s="222"/>
      <c r="I17" s="222"/>
      <c r="J17" s="222"/>
      <c r="K17" s="204"/>
      <c r="L17" s="228"/>
      <c r="M17" s="2">
        <v>2</v>
      </c>
      <c r="N17" s="8" t="s">
        <v>29</v>
      </c>
      <c r="O17" s="178">
        <v>0</v>
      </c>
      <c r="P17" s="2" t="s">
        <v>28</v>
      </c>
      <c r="Q17" s="8" t="s">
        <v>30</v>
      </c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15"/>
    </row>
    <row r="18" spans="1:29" ht="67.5" x14ac:dyDescent="0.25">
      <c r="A18" s="279"/>
      <c r="B18" s="198"/>
      <c r="C18" s="204"/>
      <c r="D18" s="247"/>
      <c r="E18" s="223"/>
      <c r="F18" s="223"/>
      <c r="G18" s="223"/>
      <c r="H18" s="223"/>
      <c r="I18" s="223"/>
      <c r="J18" s="223"/>
      <c r="K18" s="204"/>
      <c r="L18" s="228"/>
      <c r="M18" s="2">
        <v>3</v>
      </c>
      <c r="N18" s="8" t="s">
        <v>31</v>
      </c>
      <c r="O18" s="178">
        <v>0</v>
      </c>
      <c r="P18" s="2" t="s">
        <v>32</v>
      </c>
      <c r="Q18" s="8" t="s">
        <v>33</v>
      </c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15"/>
    </row>
    <row r="19" spans="1:29" ht="81" x14ac:dyDescent="0.25">
      <c r="A19" s="279"/>
      <c r="B19" s="198"/>
      <c r="C19" s="204"/>
      <c r="D19" s="245" t="s">
        <v>661</v>
      </c>
      <c r="E19" s="226">
        <v>0.89</v>
      </c>
      <c r="F19" s="226">
        <v>1</v>
      </c>
      <c r="G19" s="226">
        <v>1</v>
      </c>
      <c r="H19" s="226">
        <v>1</v>
      </c>
      <c r="I19" s="226">
        <v>1</v>
      </c>
      <c r="J19" s="226">
        <v>1</v>
      </c>
      <c r="K19" s="204"/>
      <c r="L19" s="228"/>
      <c r="M19" s="2">
        <v>4</v>
      </c>
      <c r="N19" s="8" t="s">
        <v>34</v>
      </c>
      <c r="O19" s="178">
        <v>0</v>
      </c>
      <c r="P19" s="2" t="s">
        <v>35</v>
      </c>
      <c r="Q19" s="8" t="s">
        <v>36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15"/>
    </row>
    <row r="20" spans="1:29" ht="54" customHeight="1" x14ac:dyDescent="0.25">
      <c r="A20" s="279"/>
      <c r="B20" s="198"/>
      <c r="C20" s="204"/>
      <c r="D20" s="246"/>
      <c r="E20" s="222"/>
      <c r="F20" s="222"/>
      <c r="G20" s="222"/>
      <c r="H20" s="222"/>
      <c r="I20" s="222"/>
      <c r="J20" s="222"/>
      <c r="K20" s="204"/>
      <c r="L20" s="228"/>
      <c r="M20" s="2">
        <v>5</v>
      </c>
      <c r="N20" s="8" t="s">
        <v>37</v>
      </c>
      <c r="O20" s="178">
        <v>0</v>
      </c>
      <c r="P20" s="2" t="s">
        <v>38</v>
      </c>
      <c r="Q20" s="8" t="s">
        <v>39</v>
      </c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15"/>
    </row>
    <row r="21" spans="1:29" ht="54" x14ac:dyDescent="0.25">
      <c r="A21" s="279"/>
      <c r="B21" s="198"/>
      <c r="C21" s="204"/>
      <c r="D21" s="247"/>
      <c r="E21" s="223"/>
      <c r="F21" s="223"/>
      <c r="G21" s="223"/>
      <c r="H21" s="223"/>
      <c r="I21" s="223"/>
      <c r="J21" s="223"/>
      <c r="K21" s="204"/>
      <c r="L21" s="228"/>
      <c r="M21" s="2">
        <v>6</v>
      </c>
      <c r="N21" s="8" t="s">
        <v>40</v>
      </c>
      <c r="O21" s="178">
        <v>0</v>
      </c>
      <c r="P21" s="2" t="s">
        <v>41</v>
      </c>
      <c r="Q21" s="8" t="s">
        <v>42</v>
      </c>
      <c r="R21" s="70"/>
      <c r="S21" s="70"/>
      <c r="T21" s="7"/>
      <c r="U21" s="70"/>
      <c r="V21" s="70"/>
      <c r="W21" s="7"/>
      <c r="X21" s="70"/>
      <c r="Y21" s="70"/>
      <c r="Z21" s="7"/>
      <c r="AA21" s="70"/>
      <c r="AB21" s="70"/>
      <c r="AC21" s="15"/>
    </row>
    <row r="22" spans="1:29" ht="54" x14ac:dyDescent="0.25">
      <c r="A22" s="279"/>
      <c r="B22" s="198" t="s">
        <v>43</v>
      </c>
      <c r="C22" s="204" t="s">
        <v>662</v>
      </c>
      <c r="D22" s="204" t="s">
        <v>44</v>
      </c>
      <c r="E22" s="206">
        <v>1</v>
      </c>
      <c r="F22" s="272">
        <v>1</v>
      </c>
      <c r="G22" s="272">
        <v>1</v>
      </c>
      <c r="H22" s="272">
        <v>1</v>
      </c>
      <c r="I22" s="272">
        <v>1</v>
      </c>
      <c r="J22" s="272">
        <v>1</v>
      </c>
      <c r="K22" s="204" t="s">
        <v>45</v>
      </c>
      <c r="L22" s="228"/>
      <c r="M22" s="2">
        <v>1</v>
      </c>
      <c r="N22" s="8" t="s">
        <v>46</v>
      </c>
      <c r="O22" s="178">
        <v>0</v>
      </c>
      <c r="P22" s="2" t="s">
        <v>47</v>
      </c>
      <c r="Q22" s="253" t="s">
        <v>17</v>
      </c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15"/>
    </row>
    <row r="23" spans="1:29" ht="27" x14ac:dyDescent="0.25">
      <c r="A23" s="279"/>
      <c r="B23" s="198"/>
      <c r="C23" s="204"/>
      <c r="D23" s="204"/>
      <c r="E23" s="204"/>
      <c r="F23" s="272"/>
      <c r="G23" s="272"/>
      <c r="H23" s="272"/>
      <c r="I23" s="272"/>
      <c r="J23" s="272"/>
      <c r="K23" s="204"/>
      <c r="L23" s="228"/>
      <c r="M23" s="2">
        <v>2</v>
      </c>
      <c r="N23" s="8" t="s">
        <v>48</v>
      </c>
      <c r="O23" s="178">
        <v>0</v>
      </c>
      <c r="P23" s="2" t="s">
        <v>49</v>
      </c>
      <c r="Q23" s="253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15"/>
    </row>
    <row r="24" spans="1:29" ht="54" x14ac:dyDescent="0.25">
      <c r="A24" s="279"/>
      <c r="B24" s="198"/>
      <c r="C24" s="204"/>
      <c r="D24" s="204"/>
      <c r="E24" s="204"/>
      <c r="F24" s="272"/>
      <c r="G24" s="272"/>
      <c r="H24" s="272"/>
      <c r="I24" s="272"/>
      <c r="J24" s="272"/>
      <c r="K24" s="204"/>
      <c r="L24" s="228"/>
      <c r="M24" s="2">
        <v>3</v>
      </c>
      <c r="N24" s="8" t="s">
        <v>50</v>
      </c>
      <c r="O24" s="178">
        <v>0</v>
      </c>
      <c r="P24" s="2" t="s">
        <v>51</v>
      </c>
      <c r="Q24" s="253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15"/>
    </row>
    <row r="25" spans="1:29" ht="94.5" x14ac:dyDescent="0.25">
      <c r="A25" s="279"/>
      <c r="B25" s="198"/>
      <c r="C25" s="204"/>
      <c r="D25" s="204"/>
      <c r="E25" s="204"/>
      <c r="F25" s="272"/>
      <c r="G25" s="272"/>
      <c r="H25" s="272"/>
      <c r="I25" s="272"/>
      <c r="J25" s="272"/>
      <c r="K25" s="204"/>
      <c r="L25" s="228"/>
      <c r="M25" s="2">
        <v>4</v>
      </c>
      <c r="N25" s="8" t="s">
        <v>52</v>
      </c>
      <c r="O25" s="178">
        <v>0</v>
      </c>
      <c r="P25" s="2" t="s">
        <v>16</v>
      </c>
      <c r="Q25" s="8" t="s">
        <v>53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15"/>
    </row>
    <row r="26" spans="1:29" ht="54" customHeight="1" x14ac:dyDescent="0.25">
      <c r="A26" s="279"/>
      <c r="B26" s="198"/>
      <c r="C26" s="204"/>
      <c r="D26" s="204"/>
      <c r="E26" s="204"/>
      <c r="F26" s="272"/>
      <c r="G26" s="272"/>
      <c r="H26" s="272"/>
      <c r="I26" s="272"/>
      <c r="J26" s="272"/>
      <c r="K26" s="204"/>
      <c r="L26" s="228"/>
      <c r="M26" s="2">
        <v>5</v>
      </c>
      <c r="N26" s="8" t="s">
        <v>27</v>
      </c>
      <c r="O26" s="178">
        <v>0</v>
      </c>
      <c r="P26" s="2" t="s">
        <v>54</v>
      </c>
      <c r="Q26" s="8" t="s">
        <v>25</v>
      </c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15"/>
    </row>
    <row r="27" spans="1:29" ht="54" customHeight="1" x14ac:dyDescent="0.25">
      <c r="A27" s="279"/>
      <c r="B27" s="198"/>
      <c r="C27" s="204"/>
      <c r="D27" s="204"/>
      <c r="E27" s="204"/>
      <c r="F27" s="272"/>
      <c r="G27" s="272"/>
      <c r="H27" s="272"/>
      <c r="I27" s="272"/>
      <c r="J27" s="272"/>
      <c r="K27" s="204"/>
      <c r="L27" s="228"/>
      <c r="M27" s="2">
        <v>6</v>
      </c>
      <c r="N27" s="8" t="s">
        <v>21</v>
      </c>
      <c r="O27" s="178">
        <v>0</v>
      </c>
      <c r="P27" s="2" t="s">
        <v>16</v>
      </c>
      <c r="Q27" s="8" t="s">
        <v>25</v>
      </c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15"/>
    </row>
    <row r="28" spans="1:29" ht="67.5" x14ac:dyDescent="0.25">
      <c r="A28" s="279"/>
      <c r="B28" s="198"/>
      <c r="C28" s="204"/>
      <c r="D28" s="204"/>
      <c r="E28" s="204"/>
      <c r="F28" s="272"/>
      <c r="G28" s="272"/>
      <c r="H28" s="272"/>
      <c r="I28" s="272"/>
      <c r="J28" s="272"/>
      <c r="K28" s="204"/>
      <c r="L28" s="228"/>
      <c r="M28" s="2">
        <v>7</v>
      </c>
      <c r="N28" s="8" t="s">
        <v>31</v>
      </c>
      <c r="O28" s="178">
        <v>0</v>
      </c>
      <c r="P28" s="2" t="s">
        <v>51</v>
      </c>
      <c r="Q28" s="8" t="s">
        <v>33</v>
      </c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15"/>
    </row>
    <row r="29" spans="1:29" ht="67.5" x14ac:dyDescent="0.25">
      <c r="A29" s="279"/>
      <c r="B29" s="198"/>
      <c r="C29" s="204"/>
      <c r="D29" s="204"/>
      <c r="E29" s="204"/>
      <c r="F29" s="272"/>
      <c r="G29" s="272"/>
      <c r="H29" s="272"/>
      <c r="I29" s="272"/>
      <c r="J29" s="272"/>
      <c r="K29" s="204"/>
      <c r="L29" s="228"/>
      <c r="M29" s="2">
        <v>8</v>
      </c>
      <c r="N29" s="8" t="s">
        <v>34</v>
      </c>
      <c r="O29" s="178">
        <v>0</v>
      </c>
      <c r="P29" s="2" t="s">
        <v>47</v>
      </c>
      <c r="Q29" s="8" t="s">
        <v>36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15"/>
    </row>
    <row r="30" spans="1:29" ht="54.75" thickBot="1" x14ac:dyDescent="0.3">
      <c r="A30" s="280"/>
      <c r="B30" s="235"/>
      <c r="C30" s="245"/>
      <c r="D30" s="245"/>
      <c r="E30" s="245"/>
      <c r="F30" s="276"/>
      <c r="G30" s="276"/>
      <c r="H30" s="276"/>
      <c r="I30" s="276"/>
      <c r="J30" s="276"/>
      <c r="K30" s="245"/>
      <c r="L30" s="229"/>
      <c r="M30" s="9">
        <v>9</v>
      </c>
      <c r="N30" s="10" t="s">
        <v>55</v>
      </c>
      <c r="O30" s="179">
        <v>0</v>
      </c>
      <c r="P30" s="9" t="s">
        <v>24</v>
      </c>
      <c r="Q30" s="10" t="s">
        <v>42</v>
      </c>
      <c r="R30" s="113"/>
      <c r="S30" s="113"/>
      <c r="T30" s="11"/>
      <c r="U30" s="113"/>
      <c r="V30" s="113"/>
      <c r="W30" s="11"/>
      <c r="X30" s="113"/>
      <c r="Y30" s="113"/>
      <c r="Z30" s="11"/>
      <c r="AA30" s="113"/>
      <c r="AB30" s="113"/>
      <c r="AC30" s="127"/>
    </row>
    <row r="31" spans="1:29" ht="54" customHeight="1" x14ac:dyDescent="0.25">
      <c r="A31" s="278" t="s">
        <v>74</v>
      </c>
      <c r="B31" s="281" t="s">
        <v>75</v>
      </c>
      <c r="C31" s="216" t="s">
        <v>76</v>
      </c>
      <c r="D31" s="216" t="s">
        <v>77</v>
      </c>
      <c r="E31" s="282" t="s">
        <v>78</v>
      </c>
      <c r="F31" s="271">
        <v>1</v>
      </c>
      <c r="G31" s="271">
        <v>1</v>
      </c>
      <c r="H31" s="271">
        <v>1</v>
      </c>
      <c r="I31" s="271">
        <v>1</v>
      </c>
      <c r="J31" s="271">
        <v>1</v>
      </c>
      <c r="K31" s="216" t="s">
        <v>79</v>
      </c>
      <c r="L31" s="227" t="s">
        <v>622</v>
      </c>
      <c r="M31" s="12">
        <v>1</v>
      </c>
      <c r="N31" s="19" t="s">
        <v>80</v>
      </c>
      <c r="O31" s="177">
        <v>0</v>
      </c>
      <c r="P31" s="285" t="s">
        <v>624</v>
      </c>
      <c r="Q31" s="19" t="s">
        <v>25</v>
      </c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4"/>
    </row>
    <row r="32" spans="1:29" ht="54" x14ac:dyDescent="0.25">
      <c r="A32" s="279"/>
      <c r="B32" s="239"/>
      <c r="C32" s="204"/>
      <c r="D32" s="204"/>
      <c r="E32" s="283"/>
      <c r="F32" s="272"/>
      <c r="G32" s="272"/>
      <c r="H32" s="272"/>
      <c r="I32" s="272"/>
      <c r="J32" s="272"/>
      <c r="K32" s="204"/>
      <c r="L32" s="228"/>
      <c r="M32" s="204">
        <v>2</v>
      </c>
      <c r="N32" s="233" t="s">
        <v>81</v>
      </c>
      <c r="O32" s="178">
        <v>134162724</v>
      </c>
      <c r="P32" s="246"/>
      <c r="Q32" s="8" t="s">
        <v>82</v>
      </c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15"/>
    </row>
    <row r="33" spans="1:29" ht="40.5" customHeight="1" x14ac:dyDescent="0.25">
      <c r="A33" s="279"/>
      <c r="B33" s="239"/>
      <c r="C33" s="204"/>
      <c r="D33" s="204"/>
      <c r="E33" s="283"/>
      <c r="F33" s="272"/>
      <c r="G33" s="272"/>
      <c r="H33" s="272"/>
      <c r="I33" s="272"/>
      <c r="J33" s="272"/>
      <c r="K33" s="204"/>
      <c r="L33" s="228"/>
      <c r="M33" s="204"/>
      <c r="N33" s="233"/>
      <c r="O33" s="178">
        <v>0</v>
      </c>
      <c r="P33" s="246"/>
      <c r="Q33" s="8" t="s">
        <v>83</v>
      </c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15"/>
    </row>
    <row r="34" spans="1:29" ht="90" customHeight="1" x14ac:dyDescent="0.25">
      <c r="A34" s="279"/>
      <c r="B34" s="239"/>
      <c r="C34" s="204"/>
      <c r="D34" s="204"/>
      <c r="E34" s="283"/>
      <c r="F34" s="272"/>
      <c r="G34" s="272"/>
      <c r="H34" s="272"/>
      <c r="I34" s="272"/>
      <c r="J34" s="272"/>
      <c r="K34" s="204"/>
      <c r="L34" s="228"/>
      <c r="M34" s="204"/>
      <c r="N34" s="233"/>
      <c r="O34" s="178">
        <v>0</v>
      </c>
      <c r="P34" s="246"/>
      <c r="Q34" s="140" t="s">
        <v>84</v>
      </c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15"/>
    </row>
    <row r="35" spans="1:29" ht="40.5" x14ac:dyDescent="0.25">
      <c r="A35" s="279"/>
      <c r="B35" s="239"/>
      <c r="C35" s="204"/>
      <c r="D35" s="204"/>
      <c r="E35" s="283"/>
      <c r="F35" s="272"/>
      <c r="G35" s="272"/>
      <c r="H35" s="272"/>
      <c r="I35" s="272"/>
      <c r="J35" s="272"/>
      <c r="K35" s="204"/>
      <c r="L35" s="228"/>
      <c r="M35" s="204"/>
      <c r="N35" s="233"/>
      <c r="O35" s="178">
        <v>0</v>
      </c>
      <c r="P35" s="246"/>
      <c r="Q35" s="4" t="s">
        <v>85</v>
      </c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15"/>
    </row>
    <row r="36" spans="1:29" ht="27" customHeight="1" x14ac:dyDescent="0.25">
      <c r="A36" s="279"/>
      <c r="B36" s="239"/>
      <c r="C36" s="204"/>
      <c r="D36" s="204"/>
      <c r="E36" s="283"/>
      <c r="F36" s="272"/>
      <c r="G36" s="272"/>
      <c r="H36" s="272"/>
      <c r="I36" s="272"/>
      <c r="J36" s="272"/>
      <c r="K36" s="204"/>
      <c r="L36" s="228"/>
      <c r="M36" s="2">
        <v>3</v>
      </c>
      <c r="N36" s="4" t="s">
        <v>86</v>
      </c>
      <c r="O36" s="178">
        <v>0</v>
      </c>
      <c r="P36" s="246"/>
      <c r="Q36" s="4" t="s">
        <v>25</v>
      </c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15"/>
    </row>
    <row r="37" spans="1:29" ht="94.5" x14ac:dyDescent="0.25">
      <c r="A37" s="279"/>
      <c r="B37" s="239"/>
      <c r="C37" s="204"/>
      <c r="D37" s="204"/>
      <c r="E37" s="283"/>
      <c r="F37" s="272"/>
      <c r="G37" s="272"/>
      <c r="H37" s="272"/>
      <c r="I37" s="272"/>
      <c r="J37" s="272"/>
      <c r="K37" s="204"/>
      <c r="L37" s="228"/>
      <c r="M37" s="2">
        <v>4</v>
      </c>
      <c r="N37" s="4" t="s">
        <v>87</v>
      </c>
      <c r="O37" s="178">
        <v>0</v>
      </c>
      <c r="P37" s="247"/>
      <c r="Q37" s="4" t="s">
        <v>88</v>
      </c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15"/>
    </row>
    <row r="38" spans="1:29" ht="57.75" customHeight="1" x14ac:dyDescent="0.25">
      <c r="A38" s="279"/>
      <c r="B38" s="198" t="s">
        <v>89</v>
      </c>
      <c r="C38" s="204" t="s">
        <v>90</v>
      </c>
      <c r="D38" s="204" t="s">
        <v>91</v>
      </c>
      <c r="E38" s="206">
        <v>0.86</v>
      </c>
      <c r="F38" s="206">
        <v>1</v>
      </c>
      <c r="G38" s="272">
        <v>1</v>
      </c>
      <c r="H38" s="272">
        <v>1</v>
      </c>
      <c r="I38" s="272">
        <v>1</v>
      </c>
      <c r="J38" s="272">
        <v>1</v>
      </c>
      <c r="K38" s="204" t="s">
        <v>92</v>
      </c>
      <c r="L38" s="228"/>
      <c r="M38" s="3">
        <v>1</v>
      </c>
      <c r="N38" s="4" t="s">
        <v>93</v>
      </c>
      <c r="O38" s="178">
        <v>12948775</v>
      </c>
      <c r="P38" s="235" t="s">
        <v>623</v>
      </c>
      <c r="Q38" s="198" t="s">
        <v>94</v>
      </c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15"/>
    </row>
    <row r="39" spans="1:29" ht="27" x14ac:dyDescent="0.25">
      <c r="A39" s="279"/>
      <c r="B39" s="198"/>
      <c r="C39" s="204"/>
      <c r="D39" s="204"/>
      <c r="E39" s="204"/>
      <c r="F39" s="204"/>
      <c r="G39" s="272"/>
      <c r="H39" s="272"/>
      <c r="I39" s="272"/>
      <c r="J39" s="272"/>
      <c r="K39" s="204"/>
      <c r="L39" s="228"/>
      <c r="M39" s="3">
        <v>2</v>
      </c>
      <c r="N39" s="4" t="s">
        <v>81</v>
      </c>
      <c r="O39" s="178">
        <v>0</v>
      </c>
      <c r="P39" s="228"/>
      <c r="Q39" s="198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15"/>
    </row>
    <row r="40" spans="1:29" x14ac:dyDescent="0.25">
      <c r="A40" s="279"/>
      <c r="B40" s="198"/>
      <c r="C40" s="204"/>
      <c r="D40" s="204"/>
      <c r="E40" s="204"/>
      <c r="F40" s="204"/>
      <c r="G40" s="272"/>
      <c r="H40" s="272"/>
      <c r="I40" s="272"/>
      <c r="J40" s="272"/>
      <c r="K40" s="204"/>
      <c r="L40" s="228"/>
      <c r="M40" s="3">
        <v>3</v>
      </c>
      <c r="N40" s="4" t="s">
        <v>95</v>
      </c>
      <c r="O40" s="178">
        <v>0</v>
      </c>
      <c r="P40" s="228"/>
      <c r="Q40" s="4" t="s">
        <v>25</v>
      </c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15"/>
    </row>
    <row r="41" spans="1:29" ht="54" customHeight="1" x14ac:dyDescent="0.25">
      <c r="A41" s="279"/>
      <c r="B41" s="198" t="s">
        <v>96</v>
      </c>
      <c r="C41" s="198" t="s">
        <v>97</v>
      </c>
      <c r="D41" s="198" t="s">
        <v>98</v>
      </c>
      <c r="E41" s="284">
        <v>0.88</v>
      </c>
      <c r="F41" s="284">
        <v>0.95</v>
      </c>
      <c r="G41" s="284"/>
      <c r="H41" s="284">
        <v>0.91</v>
      </c>
      <c r="I41" s="284"/>
      <c r="J41" s="284">
        <v>0.95</v>
      </c>
      <c r="K41" s="198" t="s">
        <v>99</v>
      </c>
      <c r="L41" s="228"/>
      <c r="M41" s="3">
        <v>1</v>
      </c>
      <c r="N41" s="4" t="s">
        <v>100</v>
      </c>
      <c r="O41" s="178">
        <v>17799937.5</v>
      </c>
      <c r="P41" s="228"/>
      <c r="Q41" s="8" t="s">
        <v>94</v>
      </c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15"/>
    </row>
    <row r="42" spans="1:29" ht="67.5" customHeight="1" x14ac:dyDescent="0.25">
      <c r="A42" s="279"/>
      <c r="B42" s="198"/>
      <c r="C42" s="198"/>
      <c r="D42" s="198"/>
      <c r="E42" s="262"/>
      <c r="F42" s="284"/>
      <c r="G42" s="284"/>
      <c r="H42" s="284"/>
      <c r="I42" s="284"/>
      <c r="J42" s="284"/>
      <c r="K42" s="198"/>
      <c r="L42" s="228"/>
      <c r="M42" s="262">
        <v>2</v>
      </c>
      <c r="N42" s="233" t="s">
        <v>101</v>
      </c>
      <c r="O42" s="178">
        <v>0</v>
      </c>
      <c r="P42" s="228"/>
      <c r="Q42" s="8" t="s">
        <v>102</v>
      </c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15"/>
    </row>
    <row r="43" spans="1:29" ht="15" customHeight="1" x14ac:dyDescent="0.25">
      <c r="A43" s="279"/>
      <c r="B43" s="198"/>
      <c r="C43" s="198"/>
      <c r="D43" s="198"/>
      <c r="E43" s="262"/>
      <c r="F43" s="284"/>
      <c r="G43" s="284"/>
      <c r="H43" s="284"/>
      <c r="I43" s="284"/>
      <c r="J43" s="284"/>
      <c r="K43" s="198"/>
      <c r="L43" s="228"/>
      <c r="M43" s="262"/>
      <c r="N43" s="233"/>
      <c r="O43" s="178">
        <v>0</v>
      </c>
      <c r="P43" s="228"/>
      <c r="Q43" s="254" t="s">
        <v>84</v>
      </c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15"/>
    </row>
    <row r="44" spans="1:29" ht="67.5" x14ac:dyDescent="0.25">
      <c r="A44" s="279"/>
      <c r="B44" s="198"/>
      <c r="C44" s="198"/>
      <c r="D44" s="198"/>
      <c r="E44" s="262"/>
      <c r="F44" s="284"/>
      <c r="G44" s="284"/>
      <c r="H44" s="284"/>
      <c r="I44" s="284"/>
      <c r="J44" s="284"/>
      <c r="K44" s="198"/>
      <c r="L44" s="234"/>
      <c r="M44" s="3">
        <v>3</v>
      </c>
      <c r="N44" s="4" t="s">
        <v>103</v>
      </c>
      <c r="O44" s="178">
        <v>0</v>
      </c>
      <c r="P44" s="234"/>
      <c r="Q44" s="254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15"/>
    </row>
    <row r="45" spans="1:29" ht="54" customHeight="1" x14ac:dyDescent="0.25">
      <c r="A45" s="279"/>
      <c r="B45" s="239"/>
      <c r="C45" s="204" t="s">
        <v>594</v>
      </c>
      <c r="D45" s="198" t="s">
        <v>595</v>
      </c>
      <c r="E45" s="206">
        <v>0.93</v>
      </c>
      <c r="F45" s="206">
        <v>0.94</v>
      </c>
      <c r="G45" s="206"/>
      <c r="H45" s="206">
        <v>0.93</v>
      </c>
      <c r="I45" s="262"/>
      <c r="J45" s="206">
        <v>0.94</v>
      </c>
      <c r="K45" s="204" t="s">
        <v>596</v>
      </c>
      <c r="L45" s="198" t="s">
        <v>597</v>
      </c>
      <c r="M45" s="2">
        <v>1</v>
      </c>
      <c r="N45" s="4" t="s">
        <v>598</v>
      </c>
      <c r="O45" s="178">
        <v>0</v>
      </c>
      <c r="P45" s="5" t="s">
        <v>599</v>
      </c>
      <c r="Q45" s="4" t="s">
        <v>25</v>
      </c>
      <c r="R45" s="66"/>
      <c r="S45" s="66"/>
      <c r="T45" s="66"/>
      <c r="U45" s="66"/>
      <c r="V45" s="7"/>
      <c r="W45" s="7"/>
      <c r="X45" s="66"/>
      <c r="Y45" s="66"/>
      <c r="Z45" s="66"/>
      <c r="AA45" s="66"/>
      <c r="AB45" s="66"/>
      <c r="AC45" s="97"/>
    </row>
    <row r="46" spans="1:29" ht="54" x14ac:dyDescent="0.25">
      <c r="A46" s="279"/>
      <c r="B46" s="239"/>
      <c r="C46" s="204"/>
      <c r="D46" s="198"/>
      <c r="E46" s="204"/>
      <c r="F46" s="206"/>
      <c r="G46" s="206"/>
      <c r="H46" s="206"/>
      <c r="I46" s="262"/>
      <c r="J46" s="206"/>
      <c r="K46" s="204"/>
      <c r="L46" s="198"/>
      <c r="M46" s="2">
        <v>2</v>
      </c>
      <c r="N46" s="4" t="s">
        <v>600</v>
      </c>
      <c r="O46" s="178">
        <v>6227200</v>
      </c>
      <c r="P46" s="5" t="s">
        <v>601</v>
      </c>
      <c r="Q46" s="4" t="s">
        <v>602</v>
      </c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97"/>
    </row>
    <row r="47" spans="1:29" ht="48" customHeight="1" x14ac:dyDescent="0.25">
      <c r="A47" s="279"/>
      <c r="B47" s="239"/>
      <c r="C47" s="204"/>
      <c r="D47" s="198"/>
      <c r="E47" s="204"/>
      <c r="F47" s="206"/>
      <c r="G47" s="206"/>
      <c r="H47" s="206"/>
      <c r="I47" s="262"/>
      <c r="J47" s="206"/>
      <c r="K47" s="204"/>
      <c r="L47" s="198"/>
      <c r="M47" s="2">
        <v>3</v>
      </c>
      <c r="N47" s="4" t="s">
        <v>603</v>
      </c>
      <c r="O47" s="178">
        <v>0</v>
      </c>
      <c r="P47" s="5" t="s">
        <v>604</v>
      </c>
      <c r="Q47" s="4" t="s">
        <v>25</v>
      </c>
      <c r="R47" s="66"/>
      <c r="S47" s="66"/>
      <c r="T47" s="66"/>
      <c r="U47" s="66"/>
      <c r="V47" s="66"/>
      <c r="W47" s="7"/>
      <c r="X47" s="66"/>
      <c r="Y47" s="66"/>
      <c r="Z47" s="66"/>
      <c r="AA47" s="66"/>
      <c r="AB47" s="66"/>
      <c r="AC47" s="97"/>
    </row>
    <row r="48" spans="1:29" ht="42.75" customHeight="1" x14ac:dyDescent="0.25">
      <c r="A48" s="279"/>
      <c r="B48" s="239"/>
      <c r="C48" s="254" t="s">
        <v>641</v>
      </c>
      <c r="D48" s="241" t="s">
        <v>642</v>
      </c>
      <c r="E48" s="241">
        <v>0</v>
      </c>
      <c r="F48" s="254">
        <v>2</v>
      </c>
      <c r="G48" s="254"/>
      <c r="H48" s="254">
        <v>1</v>
      </c>
      <c r="I48" s="254"/>
      <c r="J48" s="254">
        <v>1</v>
      </c>
      <c r="K48" s="254"/>
      <c r="L48" s="198"/>
      <c r="M48" s="2">
        <v>2</v>
      </c>
      <c r="N48" s="4" t="s">
        <v>606</v>
      </c>
      <c r="O48" s="178">
        <v>0</v>
      </c>
      <c r="P48" s="125" t="s">
        <v>605</v>
      </c>
      <c r="Q48" s="140" t="s">
        <v>25</v>
      </c>
      <c r="R48" s="66"/>
      <c r="S48" s="66"/>
      <c r="T48" s="66"/>
      <c r="U48" s="66"/>
      <c r="V48" s="66"/>
      <c r="W48" s="66"/>
      <c r="X48" s="66"/>
      <c r="Y48" s="66"/>
      <c r="Z48" s="7"/>
      <c r="AA48" s="66"/>
      <c r="AB48" s="66"/>
      <c r="AC48" s="97"/>
    </row>
    <row r="49" spans="1:29" ht="46.5" customHeight="1" x14ac:dyDescent="0.25">
      <c r="A49" s="279"/>
      <c r="B49" s="239"/>
      <c r="C49" s="254"/>
      <c r="D49" s="241"/>
      <c r="E49" s="241"/>
      <c r="F49" s="254"/>
      <c r="G49" s="254"/>
      <c r="H49" s="254"/>
      <c r="I49" s="254"/>
      <c r="J49" s="254"/>
      <c r="K49" s="254"/>
      <c r="L49" s="198"/>
      <c r="M49" s="2">
        <v>3</v>
      </c>
      <c r="N49" s="4" t="s">
        <v>607</v>
      </c>
      <c r="O49" s="178">
        <v>0</v>
      </c>
      <c r="P49" s="125" t="s">
        <v>605</v>
      </c>
      <c r="Q49" s="140" t="s">
        <v>25</v>
      </c>
      <c r="R49" s="66"/>
      <c r="S49" s="66"/>
      <c r="T49" s="66"/>
      <c r="U49" s="66"/>
      <c r="V49" s="66"/>
      <c r="W49" s="66"/>
      <c r="X49" s="66"/>
      <c r="Y49" s="66"/>
      <c r="Z49" s="66"/>
      <c r="AA49" s="7"/>
      <c r="AB49" s="66"/>
      <c r="AC49" s="97"/>
    </row>
    <row r="50" spans="1:29" ht="45" x14ac:dyDescent="0.25">
      <c r="A50" s="279"/>
      <c r="B50" s="239"/>
      <c r="C50" s="254" t="s">
        <v>608</v>
      </c>
      <c r="D50" s="241" t="s">
        <v>609</v>
      </c>
      <c r="E50" s="242">
        <v>4</v>
      </c>
      <c r="F50" s="243">
        <v>4</v>
      </c>
      <c r="G50" s="243">
        <v>1</v>
      </c>
      <c r="H50" s="243">
        <v>1</v>
      </c>
      <c r="I50" s="243">
        <v>1</v>
      </c>
      <c r="J50" s="243">
        <v>1</v>
      </c>
      <c r="K50" s="254" t="s">
        <v>610</v>
      </c>
      <c r="L50" s="198"/>
      <c r="M50" s="109">
        <v>1</v>
      </c>
      <c r="N50" s="4" t="s">
        <v>611</v>
      </c>
      <c r="O50" s="178">
        <v>5810000</v>
      </c>
      <c r="P50" s="125" t="s">
        <v>612</v>
      </c>
      <c r="Q50" s="140" t="s">
        <v>613</v>
      </c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97"/>
    </row>
    <row r="51" spans="1:29" ht="45" x14ac:dyDescent="0.25">
      <c r="A51" s="279"/>
      <c r="B51" s="239"/>
      <c r="C51" s="254"/>
      <c r="D51" s="241"/>
      <c r="E51" s="242"/>
      <c r="F51" s="243"/>
      <c r="G51" s="243"/>
      <c r="H51" s="243"/>
      <c r="I51" s="243"/>
      <c r="J51" s="243"/>
      <c r="K51" s="254"/>
      <c r="L51" s="198"/>
      <c r="M51" s="109">
        <v>2</v>
      </c>
      <c r="N51" s="4" t="s">
        <v>614</v>
      </c>
      <c r="O51" s="178">
        <v>0</v>
      </c>
      <c r="P51" s="125" t="s">
        <v>612</v>
      </c>
      <c r="Q51" s="140" t="s">
        <v>615</v>
      </c>
      <c r="R51" s="66"/>
      <c r="S51" s="66"/>
      <c r="T51" s="7"/>
      <c r="U51" s="7"/>
      <c r="V51" s="66"/>
      <c r="W51" s="7"/>
      <c r="X51" s="7"/>
      <c r="Y51" s="66"/>
      <c r="Z51" s="7"/>
      <c r="AA51" s="7"/>
      <c r="AB51" s="66"/>
      <c r="AC51" s="97"/>
    </row>
    <row r="52" spans="1:29" ht="45" customHeight="1" x14ac:dyDescent="0.25">
      <c r="A52" s="279"/>
      <c r="B52" s="239"/>
      <c r="C52" s="254"/>
      <c r="D52" s="241" t="s">
        <v>616</v>
      </c>
      <c r="E52" s="255">
        <v>1</v>
      </c>
      <c r="F52" s="255">
        <v>1</v>
      </c>
      <c r="G52" s="255">
        <v>1</v>
      </c>
      <c r="H52" s="255">
        <v>1</v>
      </c>
      <c r="I52" s="255">
        <v>1</v>
      </c>
      <c r="J52" s="255">
        <v>1</v>
      </c>
      <c r="K52" s="254" t="s">
        <v>617</v>
      </c>
      <c r="L52" s="198"/>
      <c r="M52" s="109">
        <v>3</v>
      </c>
      <c r="N52" s="4" t="s">
        <v>618</v>
      </c>
      <c r="O52" s="178">
        <v>0</v>
      </c>
      <c r="P52" s="125" t="s">
        <v>612</v>
      </c>
      <c r="Q52" s="140" t="s">
        <v>25</v>
      </c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</row>
    <row r="53" spans="1:29" ht="60" customHeight="1" x14ac:dyDescent="0.25">
      <c r="A53" s="279"/>
      <c r="B53" s="239"/>
      <c r="C53" s="254"/>
      <c r="D53" s="241"/>
      <c r="E53" s="243"/>
      <c r="F53" s="243"/>
      <c r="G53" s="243"/>
      <c r="H53" s="243"/>
      <c r="I53" s="243"/>
      <c r="J53" s="243"/>
      <c r="K53" s="254"/>
      <c r="L53" s="198"/>
      <c r="M53" s="109">
        <v>4</v>
      </c>
      <c r="N53" s="4" t="s">
        <v>619</v>
      </c>
      <c r="O53" s="178">
        <v>0</v>
      </c>
      <c r="P53" s="125" t="s">
        <v>612</v>
      </c>
      <c r="Q53" s="140" t="s">
        <v>25</v>
      </c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</row>
    <row r="54" spans="1:29" ht="15" customHeight="1" x14ac:dyDescent="0.25">
      <c r="A54" s="279"/>
      <c r="B54" s="239"/>
      <c r="C54" s="206" t="s">
        <v>505</v>
      </c>
      <c r="D54" s="206" t="s">
        <v>506</v>
      </c>
      <c r="E54" s="206">
        <v>0</v>
      </c>
      <c r="F54" s="206">
        <v>1</v>
      </c>
      <c r="G54" s="206">
        <v>0.25</v>
      </c>
      <c r="H54" s="206">
        <v>0.25</v>
      </c>
      <c r="I54" s="206">
        <v>0.25</v>
      </c>
      <c r="J54" s="206">
        <v>0.25</v>
      </c>
      <c r="K54" s="206" t="s">
        <v>507</v>
      </c>
      <c r="L54" s="198" t="s">
        <v>508</v>
      </c>
      <c r="M54" s="231">
        <v>1</v>
      </c>
      <c r="N54" s="233" t="s">
        <v>509</v>
      </c>
      <c r="O54" s="252">
        <f>2030000/4</f>
        <v>507500</v>
      </c>
      <c r="P54" s="198" t="s">
        <v>510</v>
      </c>
      <c r="Q54" s="233" t="s">
        <v>511</v>
      </c>
      <c r="R54" s="66"/>
      <c r="S54" s="66"/>
      <c r="T54" s="66"/>
      <c r="U54" s="7"/>
      <c r="V54" s="7"/>
      <c r="W54" s="7"/>
      <c r="X54" s="7"/>
      <c r="Y54" s="7"/>
      <c r="Z54" s="7"/>
      <c r="AA54" s="7"/>
      <c r="AB54" s="7"/>
      <c r="AC54" s="7"/>
    </row>
    <row r="55" spans="1:29" ht="24.75" customHeight="1" x14ac:dyDescent="0.25">
      <c r="A55" s="279"/>
      <c r="B55" s="239"/>
      <c r="C55" s="206"/>
      <c r="D55" s="206"/>
      <c r="E55" s="206"/>
      <c r="F55" s="206"/>
      <c r="G55" s="206"/>
      <c r="H55" s="206"/>
      <c r="I55" s="206"/>
      <c r="J55" s="206"/>
      <c r="K55" s="206"/>
      <c r="L55" s="198"/>
      <c r="M55" s="231"/>
      <c r="N55" s="233"/>
      <c r="O55" s="252"/>
      <c r="P55" s="198"/>
      <c r="Q55" s="233"/>
      <c r="R55" s="66"/>
      <c r="S55" s="66"/>
      <c r="T55" s="66"/>
      <c r="U55" s="7"/>
      <c r="V55" s="7"/>
      <c r="W55" s="7"/>
      <c r="X55" s="7"/>
      <c r="Y55" s="7"/>
      <c r="Z55" s="7"/>
      <c r="AA55" s="7"/>
      <c r="AB55" s="7"/>
      <c r="AC55" s="7"/>
    </row>
    <row r="56" spans="1:29" ht="15" customHeight="1" x14ac:dyDescent="0.25">
      <c r="A56" s="279"/>
      <c r="B56" s="239"/>
      <c r="C56" s="206"/>
      <c r="D56" s="206"/>
      <c r="E56" s="206"/>
      <c r="F56" s="206"/>
      <c r="G56" s="206"/>
      <c r="H56" s="206"/>
      <c r="I56" s="206"/>
      <c r="J56" s="206"/>
      <c r="K56" s="206"/>
      <c r="L56" s="198"/>
      <c r="M56" s="231">
        <v>2</v>
      </c>
      <c r="N56" s="233" t="s">
        <v>512</v>
      </c>
      <c r="O56" s="178">
        <v>0</v>
      </c>
      <c r="P56" s="198"/>
      <c r="Q56" s="233"/>
      <c r="R56" s="66"/>
      <c r="S56" s="66"/>
      <c r="T56" s="66"/>
      <c r="U56" s="7"/>
      <c r="V56" s="7"/>
      <c r="W56" s="7"/>
      <c r="X56" s="7"/>
      <c r="Y56" s="7"/>
      <c r="Z56" s="7"/>
      <c r="AA56" s="7"/>
      <c r="AB56" s="7"/>
      <c r="AC56" s="7"/>
    </row>
    <row r="57" spans="1:29" ht="34.5" customHeight="1" x14ac:dyDescent="0.25">
      <c r="A57" s="279"/>
      <c r="B57" s="239"/>
      <c r="C57" s="206"/>
      <c r="D57" s="206"/>
      <c r="E57" s="206"/>
      <c r="F57" s="206"/>
      <c r="G57" s="206"/>
      <c r="H57" s="206"/>
      <c r="I57" s="206"/>
      <c r="J57" s="206"/>
      <c r="K57" s="206"/>
      <c r="L57" s="198"/>
      <c r="M57" s="231"/>
      <c r="N57" s="233"/>
      <c r="O57" s="178">
        <v>0</v>
      </c>
      <c r="P57" s="198"/>
      <c r="Q57" s="233"/>
      <c r="R57" s="66"/>
      <c r="S57" s="66"/>
      <c r="T57" s="66"/>
      <c r="U57" s="7"/>
      <c r="V57" s="7"/>
      <c r="W57" s="7"/>
      <c r="X57" s="7"/>
      <c r="Y57" s="7"/>
      <c r="Z57" s="7"/>
      <c r="AA57" s="7"/>
      <c r="AB57" s="7"/>
      <c r="AC57" s="7"/>
    </row>
    <row r="58" spans="1:29" ht="37.5" customHeight="1" x14ac:dyDescent="0.25">
      <c r="A58" s="279"/>
      <c r="B58" s="239"/>
      <c r="C58" s="206"/>
      <c r="D58" s="206"/>
      <c r="E58" s="206"/>
      <c r="F58" s="206"/>
      <c r="G58" s="206"/>
      <c r="H58" s="206"/>
      <c r="I58" s="206"/>
      <c r="J58" s="206"/>
      <c r="K58" s="206"/>
      <c r="L58" s="198"/>
      <c r="M58" s="231">
        <v>3</v>
      </c>
      <c r="N58" s="233" t="s">
        <v>513</v>
      </c>
      <c r="O58" s="178">
        <v>0</v>
      </c>
      <c r="P58" s="198"/>
      <c r="Q58" s="233"/>
      <c r="R58" s="66"/>
      <c r="S58" s="66"/>
      <c r="T58" s="66"/>
      <c r="U58" s="7"/>
      <c r="V58" s="7"/>
      <c r="W58" s="7"/>
      <c r="X58" s="7"/>
      <c r="Y58" s="7"/>
      <c r="Z58" s="7"/>
      <c r="AA58" s="7"/>
      <c r="AB58" s="7"/>
      <c r="AC58" s="7"/>
    </row>
    <row r="59" spans="1:29" ht="15" customHeight="1" x14ac:dyDescent="0.25">
      <c r="A59" s="279"/>
      <c r="B59" s="239"/>
      <c r="C59" s="206"/>
      <c r="D59" s="206"/>
      <c r="E59" s="206"/>
      <c r="F59" s="206"/>
      <c r="G59" s="206"/>
      <c r="H59" s="206"/>
      <c r="I59" s="206"/>
      <c r="J59" s="206"/>
      <c r="K59" s="206"/>
      <c r="L59" s="198"/>
      <c r="M59" s="231"/>
      <c r="N59" s="233"/>
      <c r="O59" s="178">
        <v>0</v>
      </c>
      <c r="P59" s="198"/>
      <c r="Q59" s="233"/>
      <c r="R59" s="66"/>
      <c r="S59" s="66"/>
      <c r="T59" s="66"/>
      <c r="U59" s="7"/>
      <c r="V59" s="7"/>
      <c r="W59" s="7"/>
      <c r="X59" s="7"/>
      <c r="Y59" s="7"/>
      <c r="Z59" s="7"/>
      <c r="AA59" s="7"/>
      <c r="AB59" s="7"/>
      <c r="AC59" s="7"/>
    </row>
    <row r="60" spans="1:29" ht="15" customHeight="1" x14ac:dyDescent="0.25">
      <c r="A60" s="279"/>
      <c r="B60" s="239"/>
      <c r="C60" s="204" t="s">
        <v>514</v>
      </c>
      <c r="D60" s="204" t="s">
        <v>663</v>
      </c>
      <c r="E60" s="206">
        <v>1</v>
      </c>
      <c r="F60" s="206">
        <v>1</v>
      </c>
      <c r="G60" s="206">
        <v>1</v>
      </c>
      <c r="H60" s="206">
        <v>1</v>
      </c>
      <c r="I60" s="206">
        <v>1</v>
      </c>
      <c r="J60" s="206">
        <v>1</v>
      </c>
      <c r="K60" s="204" t="s">
        <v>515</v>
      </c>
      <c r="L60" s="198"/>
      <c r="M60" s="204">
        <v>1</v>
      </c>
      <c r="N60" s="253" t="s">
        <v>516</v>
      </c>
      <c r="O60" s="178">
        <v>0</v>
      </c>
      <c r="P60" s="198"/>
      <c r="Q60" s="233"/>
      <c r="R60" s="66"/>
      <c r="S60" s="66"/>
      <c r="T60" s="66"/>
      <c r="U60" s="7"/>
      <c r="V60" s="7"/>
      <c r="W60" s="7"/>
      <c r="X60" s="7"/>
      <c r="Y60" s="7"/>
      <c r="Z60" s="7"/>
      <c r="AA60" s="7"/>
      <c r="AB60" s="7"/>
      <c r="AC60" s="7"/>
    </row>
    <row r="61" spans="1:29" ht="32.25" customHeight="1" x14ac:dyDescent="0.25">
      <c r="A61" s="279"/>
      <c r="B61" s="239"/>
      <c r="C61" s="204"/>
      <c r="D61" s="204"/>
      <c r="E61" s="204"/>
      <c r="F61" s="206"/>
      <c r="G61" s="206"/>
      <c r="H61" s="206"/>
      <c r="I61" s="206"/>
      <c r="J61" s="206"/>
      <c r="K61" s="204"/>
      <c r="L61" s="198"/>
      <c r="M61" s="204"/>
      <c r="N61" s="253"/>
      <c r="O61" s="178">
        <v>0</v>
      </c>
      <c r="P61" s="198"/>
      <c r="Q61" s="233"/>
      <c r="R61" s="66"/>
      <c r="S61" s="66"/>
      <c r="T61" s="66"/>
      <c r="U61" s="7"/>
      <c r="V61" s="7"/>
      <c r="W61" s="7"/>
      <c r="X61" s="7"/>
      <c r="Y61" s="7"/>
      <c r="Z61" s="7"/>
      <c r="AA61" s="7"/>
      <c r="AB61" s="7"/>
      <c r="AC61" s="7"/>
    </row>
    <row r="62" spans="1:29" ht="40.5" x14ac:dyDescent="0.25">
      <c r="A62" s="279"/>
      <c r="B62" s="239"/>
      <c r="C62" s="204"/>
      <c r="D62" s="204"/>
      <c r="E62" s="204"/>
      <c r="F62" s="206"/>
      <c r="G62" s="206"/>
      <c r="H62" s="206"/>
      <c r="I62" s="206"/>
      <c r="J62" s="206"/>
      <c r="K62" s="204"/>
      <c r="L62" s="198"/>
      <c r="M62" s="204">
        <v>2</v>
      </c>
      <c r="N62" s="253" t="s">
        <v>517</v>
      </c>
      <c r="O62" s="178">
        <v>507500</v>
      </c>
      <c r="P62" s="198"/>
      <c r="Q62" s="8" t="s">
        <v>518</v>
      </c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</row>
    <row r="63" spans="1:29" ht="41.25" customHeight="1" x14ac:dyDescent="0.25">
      <c r="A63" s="279"/>
      <c r="B63" s="239"/>
      <c r="C63" s="204"/>
      <c r="D63" s="204"/>
      <c r="E63" s="204"/>
      <c r="F63" s="206"/>
      <c r="G63" s="206"/>
      <c r="H63" s="206"/>
      <c r="I63" s="206"/>
      <c r="J63" s="206"/>
      <c r="K63" s="204"/>
      <c r="L63" s="198"/>
      <c r="M63" s="204"/>
      <c r="N63" s="253"/>
      <c r="O63" s="178"/>
      <c r="P63" s="198"/>
      <c r="Q63" s="8" t="s">
        <v>519</v>
      </c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</row>
    <row r="64" spans="1:29" ht="54.75" customHeight="1" x14ac:dyDescent="0.25">
      <c r="A64" s="279"/>
      <c r="B64" s="239"/>
      <c r="C64" s="204"/>
      <c r="D64" s="204"/>
      <c r="E64" s="204"/>
      <c r="F64" s="206"/>
      <c r="G64" s="206"/>
      <c r="H64" s="206"/>
      <c r="I64" s="206"/>
      <c r="J64" s="206"/>
      <c r="K64" s="204"/>
      <c r="L64" s="198"/>
      <c r="M64" s="2">
        <v>3</v>
      </c>
      <c r="N64" s="8" t="s">
        <v>520</v>
      </c>
      <c r="O64" s="178">
        <v>0</v>
      </c>
      <c r="P64" s="198"/>
      <c r="Q64" s="8" t="s">
        <v>521</v>
      </c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</row>
    <row r="65" spans="1:29" ht="40.5" x14ac:dyDescent="0.25">
      <c r="A65" s="279"/>
      <c r="B65" s="239"/>
      <c r="C65" s="204"/>
      <c r="D65" s="204"/>
      <c r="E65" s="204"/>
      <c r="F65" s="206"/>
      <c r="G65" s="206"/>
      <c r="H65" s="206"/>
      <c r="I65" s="206"/>
      <c r="J65" s="206"/>
      <c r="K65" s="204"/>
      <c r="L65" s="198"/>
      <c r="M65" s="2">
        <v>4</v>
      </c>
      <c r="N65" s="8" t="s">
        <v>522</v>
      </c>
      <c r="O65" s="178">
        <v>0</v>
      </c>
      <c r="P65" s="198"/>
      <c r="Q65" s="8" t="s">
        <v>25</v>
      </c>
      <c r="R65" s="66"/>
      <c r="S65" s="66"/>
      <c r="T65" s="66"/>
      <c r="U65" s="66"/>
      <c r="V65" s="66"/>
      <c r="W65" s="7"/>
      <c r="X65" s="66"/>
      <c r="Y65" s="66"/>
      <c r="Z65" s="66"/>
      <c r="AA65" s="66"/>
      <c r="AB65" s="66"/>
      <c r="AC65" s="7"/>
    </row>
    <row r="66" spans="1:29" ht="27" x14ac:dyDescent="0.25">
      <c r="A66" s="279"/>
      <c r="B66" s="239"/>
      <c r="C66" s="204" t="s">
        <v>654</v>
      </c>
      <c r="D66" s="204" t="s">
        <v>523</v>
      </c>
      <c r="E66" s="251">
        <v>4</v>
      </c>
      <c r="F66" s="244">
        <v>4</v>
      </c>
      <c r="G66" s="244">
        <v>1</v>
      </c>
      <c r="H66" s="244">
        <v>1</v>
      </c>
      <c r="I66" s="244">
        <v>1</v>
      </c>
      <c r="J66" s="244">
        <v>1</v>
      </c>
      <c r="K66" s="204" t="s">
        <v>507</v>
      </c>
      <c r="L66" s="198"/>
      <c r="M66" s="2">
        <v>1</v>
      </c>
      <c r="N66" s="8" t="s">
        <v>524</v>
      </c>
      <c r="O66" s="178">
        <v>507500</v>
      </c>
      <c r="P66" s="198"/>
      <c r="Q66" s="8" t="s">
        <v>25</v>
      </c>
      <c r="R66" s="66"/>
      <c r="S66" s="66"/>
      <c r="T66" s="66"/>
      <c r="U66" s="66"/>
      <c r="V66" s="66"/>
      <c r="W66" s="7"/>
      <c r="X66" s="66"/>
      <c r="Y66" s="66"/>
      <c r="Z66" s="66"/>
      <c r="AA66" s="66"/>
      <c r="AB66" s="66"/>
      <c r="AC66" s="7"/>
    </row>
    <row r="67" spans="1:29" ht="27" x14ac:dyDescent="0.25">
      <c r="A67" s="279"/>
      <c r="B67" s="239"/>
      <c r="C67" s="204"/>
      <c r="D67" s="204"/>
      <c r="E67" s="251"/>
      <c r="F67" s="244"/>
      <c r="G67" s="244"/>
      <c r="H67" s="244"/>
      <c r="I67" s="244"/>
      <c r="J67" s="244"/>
      <c r="K67" s="204"/>
      <c r="L67" s="198"/>
      <c r="M67" s="2">
        <v>2</v>
      </c>
      <c r="N67" s="8" t="s">
        <v>525</v>
      </c>
      <c r="O67" s="178">
        <v>0</v>
      </c>
      <c r="P67" s="198"/>
      <c r="Q67" s="8" t="s">
        <v>25</v>
      </c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</row>
    <row r="68" spans="1:29" ht="40.5" x14ac:dyDescent="0.25">
      <c r="A68" s="279"/>
      <c r="B68" s="239"/>
      <c r="C68" s="204" t="s">
        <v>526</v>
      </c>
      <c r="D68" s="204" t="s">
        <v>527</v>
      </c>
      <c r="E68" s="248">
        <v>4</v>
      </c>
      <c r="F68" s="244">
        <v>4</v>
      </c>
      <c r="G68" s="244">
        <v>1</v>
      </c>
      <c r="H68" s="244">
        <v>1</v>
      </c>
      <c r="I68" s="244">
        <v>1</v>
      </c>
      <c r="J68" s="244">
        <v>1</v>
      </c>
      <c r="K68" s="204" t="s">
        <v>507</v>
      </c>
      <c r="L68" s="198"/>
      <c r="M68" s="2">
        <v>1</v>
      </c>
      <c r="N68" s="4" t="s">
        <v>528</v>
      </c>
      <c r="O68" s="178">
        <v>507500</v>
      </c>
      <c r="P68" s="198"/>
      <c r="Q68" s="4" t="s">
        <v>25</v>
      </c>
      <c r="R68" s="66"/>
      <c r="S68" s="66"/>
      <c r="T68" s="70"/>
      <c r="U68" s="70"/>
      <c r="V68" s="70"/>
      <c r="W68" s="70"/>
      <c r="X68" s="70"/>
      <c r="Y68" s="70"/>
      <c r="Z68" s="70"/>
      <c r="AA68" s="70"/>
      <c r="AB68" s="70"/>
      <c r="AC68" s="115"/>
    </row>
    <row r="69" spans="1:29" ht="68.25" thickBot="1" x14ac:dyDescent="0.3">
      <c r="A69" s="280"/>
      <c r="B69" s="240"/>
      <c r="C69" s="205"/>
      <c r="D69" s="205"/>
      <c r="E69" s="249"/>
      <c r="F69" s="250"/>
      <c r="G69" s="250"/>
      <c r="H69" s="250"/>
      <c r="I69" s="250"/>
      <c r="J69" s="250"/>
      <c r="K69" s="205"/>
      <c r="L69" s="199"/>
      <c r="M69" s="16">
        <v>2</v>
      </c>
      <c r="N69" s="28" t="s">
        <v>529</v>
      </c>
      <c r="O69" s="180">
        <v>0</v>
      </c>
      <c r="P69" s="199"/>
      <c r="Q69" s="28" t="s">
        <v>25</v>
      </c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</row>
    <row r="70" spans="1:29" ht="15" customHeight="1" x14ac:dyDescent="0.25">
      <c r="A70" s="217" t="s">
        <v>652</v>
      </c>
      <c r="B70" s="220" t="s">
        <v>653</v>
      </c>
      <c r="C70" s="224" t="s">
        <v>557</v>
      </c>
      <c r="D70" s="215" t="s">
        <v>558</v>
      </c>
      <c r="E70" s="221">
        <v>0</v>
      </c>
      <c r="F70" s="221">
        <v>1</v>
      </c>
      <c r="G70" s="221"/>
      <c r="H70" s="221">
        <v>1</v>
      </c>
      <c r="I70" s="221">
        <v>1</v>
      </c>
      <c r="J70" s="221">
        <v>1</v>
      </c>
      <c r="K70" s="215" t="s">
        <v>559</v>
      </c>
      <c r="L70" s="227" t="s">
        <v>560</v>
      </c>
      <c r="M70" s="230">
        <v>1</v>
      </c>
      <c r="N70" s="232" t="s">
        <v>561</v>
      </c>
      <c r="O70" s="177">
        <f>11369970/3</f>
        <v>3789990</v>
      </c>
      <c r="P70" s="227" t="s">
        <v>562</v>
      </c>
      <c r="Q70" s="227" t="s">
        <v>25</v>
      </c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4"/>
    </row>
    <row r="71" spans="1:29" ht="31.5" customHeight="1" x14ac:dyDescent="0.25">
      <c r="A71" s="218"/>
      <c r="B71" s="220"/>
      <c r="C71" s="225"/>
      <c r="D71" s="206"/>
      <c r="E71" s="222"/>
      <c r="F71" s="222"/>
      <c r="G71" s="222"/>
      <c r="H71" s="222"/>
      <c r="I71" s="222"/>
      <c r="J71" s="222"/>
      <c r="K71" s="206"/>
      <c r="L71" s="228"/>
      <c r="M71" s="231"/>
      <c r="N71" s="233"/>
      <c r="O71" s="178">
        <v>0</v>
      </c>
      <c r="P71" s="228"/>
      <c r="Q71" s="228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15"/>
    </row>
    <row r="72" spans="1:29" ht="36" customHeight="1" x14ac:dyDescent="0.25">
      <c r="A72" s="218"/>
      <c r="B72" s="220"/>
      <c r="C72" s="225"/>
      <c r="D72" s="206"/>
      <c r="E72" s="223"/>
      <c r="F72" s="223"/>
      <c r="G72" s="223"/>
      <c r="H72" s="223"/>
      <c r="I72" s="223"/>
      <c r="J72" s="223"/>
      <c r="K72" s="206"/>
      <c r="L72" s="228"/>
      <c r="M72" s="231">
        <v>2</v>
      </c>
      <c r="N72" s="233" t="s">
        <v>563</v>
      </c>
      <c r="O72" s="178">
        <v>0</v>
      </c>
      <c r="P72" s="228"/>
      <c r="Q72" s="228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15"/>
    </row>
    <row r="73" spans="1:29" ht="15" customHeight="1" x14ac:dyDescent="0.25">
      <c r="A73" s="218"/>
      <c r="B73" s="220"/>
      <c r="C73" s="225"/>
      <c r="D73" s="206" t="s">
        <v>564</v>
      </c>
      <c r="E73" s="226">
        <v>0</v>
      </c>
      <c r="F73" s="226">
        <v>0.2</v>
      </c>
      <c r="G73" s="226"/>
      <c r="H73" s="226"/>
      <c r="I73" s="226">
        <v>0.2</v>
      </c>
      <c r="J73" s="226"/>
      <c r="K73" s="206"/>
      <c r="L73" s="228"/>
      <c r="M73" s="231"/>
      <c r="N73" s="233"/>
      <c r="O73" s="178">
        <v>0</v>
      </c>
      <c r="P73" s="228"/>
      <c r="Q73" s="234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15"/>
    </row>
    <row r="74" spans="1:29" ht="27.75" customHeight="1" x14ac:dyDescent="0.25">
      <c r="A74" s="218"/>
      <c r="B74" s="220"/>
      <c r="C74" s="225"/>
      <c r="D74" s="206"/>
      <c r="E74" s="222"/>
      <c r="F74" s="222"/>
      <c r="G74" s="222"/>
      <c r="H74" s="222"/>
      <c r="I74" s="222"/>
      <c r="J74" s="222"/>
      <c r="K74" s="206"/>
      <c r="L74" s="228"/>
      <c r="M74" s="231">
        <v>3</v>
      </c>
      <c r="N74" s="233" t="s">
        <v>565</v>
      </c>
      <c r="O74" s="178">
        <v>0</v>
      </c>
      <c r="P74" s="228"/>
      <c r="Q74" s="235" t="s">
        <v>566</v>
      </c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15"/>
    </row>
    <row r="75" spans="1:29" ht="33.75" customHeight="1" x14ac:dyDescent="0.25">
      <c r="A75" s="218"/>
      <c r="B75" s="220"/>
      <c r="C75" s="225"/>
      <c r="D75" s="206"/>
      <c r="E75" s="223"/>
      <c r="F75" s="223"/>
      <c r="G75" s="223"/>
      <c r="H75" s="223"/>
      <c r="I75" s="223"/>
      <c r="J75" s="223"/>
      <c r="K75" s="206"/>
      <c r="L75" s="228"/>
      <c r="M75" s="231"/>
      <c r="N75" s="233"/>
      <c r="O75" s="178">
        <v>0</v>
      </c>
      <c r="P75" s="228"/>
      <c r="Q75" s="234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15"/>
    </row>
    <row r="76" spans="1:29" ht="81" x14ac:dyDescent="0.25">
      <c r="A76" s="218"/>
      <c r="B76" s="220"/>
      <c r="C76" s="236" t="s">
        <v>567</v>
      </c>
      <c r="D76" s="208" t="s">
        <v>568</v>
      </c>
      <c r="E76" s="211">
        <v>0</v>
      </c>
      <c r="F76" s="211">
        <v>20</v>
      </c>
      <c r="G76" s="211"/>
      <c r="H76" s="211"/>
      <c r="I76" s="211">
        <v>10</v>
      </c>
      <c r="J76" s="211">
        <v>10</v>
      </c>
      <c r="K76" s="211"/>
      <c r="L76" s="228"/>
      <c r="M76" s="107">
        <v>1</v>
      </c>
      <c r="N76" s="104" t="s">
        <v>569</v>
      </c>
      <c r="O76" s="178">
        <v>3789990</v>
      </c>
      <c r="P76" s="228"/>
      <c r="Q76" s="104" t="s">
        <v>25</v>
      </c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15"/>
    </row>
    <row r="77" spans="1:29" ht="40.5" x14ac:dyDescent="0.25">
      <c r="A77" s="218"/>
      <c r="B77" s="220"/>
      <c r="C77" s="237"/>
      <c r="D77" s="209"/>
      <c r="E77" s="212"/>
      <c r="F77" s="212"/>
      <c r="G77" s="212"/>
      <c r="H77" s="212"/>
      <c r="I77" s="212"/>
      <c r="J77" s="212"/>
      <c r="K77" s="212"/>
      <c r="L77" s="228"/>
      <c r="M77" s="107">
        <v>2</v>
      </c>
      <c r="N77" s="119" t="s">
        <v>570</v>
      </c>
      <c r="O77" s="178">
        <v>0</v>
      </c>
      <c r="P77" s="228"/>
      <c r="Q77" s="104" t="s">
        <v>571</v>
      </c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15"/>
    </row>
    <row r="78" spans="1:29" ht="67.5" x14ac:dyDescent="0.25">
      <c r="A78" s="218"/>
      <c r="B78" s="220"/>
      <c r="C78" s="237"/>
      <c r="D78" s="209"/>
      <c r="E78" s="212"/>
      <c r="F78" s="212"/>
      <c r="G78" s="212"/>
      <c r="H78" s="212"/>
      <c r="I78" s="212"/>
      <c r="J78" s="212"/>
      <c r="K78" s="212"/>
      <c r="L78" s="228"/>
      <c r="M78" s="107">
        <v>3</v>
      </c>
      <c r="N78" s="119" t="s">
        <v>572</v>
      </c>
      <c r="O78" s="178">
        <v>0</v>
      </c>
      <c r="P78" s="228"/>
      <c r="Q78" s="104" t="s">
        <v>25</v>
      </c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15"/>
    </row>
    <row r="79" spans="1:29" ht="67.5" x14ac:dyDescent="0.25">
      <c r="A79" s="218"/>
      <c r="B79" s="220"/>
      <c r="C79" s="237"/>
      <c r="D79" s="209"/>
      <c r="E79" s="212"/>
      <c r="F79" s="212"/>
      <c r="G79" s="212"/>
      <c r="H79" s="212"/>
      <c r="I79" s="212"/>
      <c r="J79" s="212"/>
      <c r="K79" s="212"/>
      <c r="L79" s="228"/>
      <c r="M79" s="107">
        <v>4</v>
      </c>
      <c r="N79" s="119" t="s">
        <v>573</v>
      </c>
      <c r="O79" s="178">
        <v>0</v>
      </c>
      <c r="P79" s="228"/>
      <c r="Q79" s="104" t="s">
        <v>574</v>
      </c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15"/>
    </row>
    <row r="80" spans="1:29" ht="54.75" thickBot="1" x14ac:dyDescent="0.3">
      <c r="A80" s="218"/>
      <c r="B80" s="220"/>
      <c r="C80" s="238"/>
      <c r="D80" s="210"/>
      <c r="E80" s="213"/>
      <c r="F80" s="213"/>
      <c r="G80" s="213"/>
      <c r="H80" s="213"/>
      <c r="I80" s="213"/>
      <c r="J80" s="213"/>
      <c r="K80" s="213"/>
      <c r="L80" s="229"/>
      <c r="M80" s="111">
        <v>5</v>
      </c>
      <c r="N80" s="128" t="s">
        <v>575</v>
      </c>
      <c r="O80" s="180">
        <v>0</v>
      </c>
      <c r="P80" s="229"/>
      <c r="Q80" s="128" t="s">
        <v>574</v>
      </c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8"/>
    </row>
    <row r="81" spans="1:29" ht="60" customHeight="1" thickBot="1" x14ac:dyDescent="0.3">
      <c r="A81" s="218"/>
      <c r="B81" s="220"/>
      <c r="C81" s="214" t="s">
        <v>576</v>
      </c>
      <c r="D81" s="214" t="s">
        <v>577</v>
      </c>
      <c r="E81" s="215">
        <v>1</v>
      </c>
      <c r="F81" s="215">
        <v>1</v>
      </c>
      <c r="G81" s="215">
        <v>1</v>
      </c>
      <c r="H81" s="215">
        <v>1</v>
      </c>
      <c r="I81" s="215">
        <v>1</v>
      </c>
      <c r="J81" s="215">
        <v>1</v>
      </c>
      <c r="K81" s="216" t="s">
        <v>578</v>
      </c>
      <c r="L81" s="197" t="s">
        <v>579</v>
      </c>
      <c r="M81" s="29">
        <v>1</v>
      </c>
      <c r="N81" s="443" t="s">
        <v>691</v>
      </c>
      <c r="O81" s="177">
        <f>11638984/2</f>
        <v>5819492</v>
      </c>
      <c r="P81" s="197" t="s">
        <v>580</v>
      </c>
      <c r="Q81" s="25" t="s">
        <v>581</v>
      </c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</row>
    <row r="82" spans="1:29" ht="72.75" customHeight="1" x14ac:dyDescent="0.25">
      <c r="A82" s="218"/>
      <c r="B82" s="220"/>
      <c r="C82" s="202"/>
      <c r="D82" s="202"/>
      <c r="E82" s="204"/>
      <c r="F82" s="206"/>
      <c r="G82" s="206"/>
      <c r="H82" s="206"/>
      <c r="I82" s="206"/>
      <c r="J82" s="206"/>
      <c r="K82" s="204"/>
      <c r="L82" s="198"/>
      <c r="M82" s="32">
        <v>2</v>
      </c>
      <c r="N82" s="24" t="s">
        <v>689</v>
      </c>
      <c r="O82" s="178">
        <v>0</v>
      </c>
      <c r="P82" s="198"/>
      <c r="Q82" s="21" t="s">
        <v>582</v>
      </c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3"/>
    </row>
    <row r="83" spans="1:29" ht="66" customHeight="1" x14ac:dyDescent="0.25">
      <c r="A83" s="218"/>
      <c r="B83" s="220"/>
      <c r="C83" s="202"/>
      <c r="D83" s="202"/>
      <c r="E83" s="204"/>
      <c r="F83" s="206"/>
      <c r="G83" s="206"/>
      <c r="H83" s="206"/>
      <c r="I83" s="206"/>
      <c r="J83" s="206"/>
      <c r="K83" s="204"/>
      <c r="L83" s="198"/>
      <c r="M83" s="32">
        <v>3</v>
      </c>
      <c r="N83" s="4" t="s">
        <v>690</v>
      </c>
      <c r="O83" s="178">
        <v>0</v>
      </c>
      <c r="P83" s="198"/>
      <c r="Q83" s="21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3"/>
    </row>
    <row r="84" spans="1:29" ht="50.25" customHeight="1" x14ac:dyDescent="0.25">
      <c r="A84" s="218"/>
      <c r="B84" s="220"/>
      <c r="C84" s="200" t="s">
        <v>664</v>
      </c>
      <c r="D84" s="202" t="s">
        <v>583</v>
      </c>
      <c r="E84" s="204" t="s">
        <v>72</v>
      </c>
      <c r="F84" s="206">
        <v>1</v>
      </c>
      <c r="G84" s="206">
        <v>1</v>
      </c>
      <c r="H84" s="206">
        <v>1</v>
      </c>
      <c r="I84" s="206">
        <v>1</v>
      </c>
      <c r="J84" s="206">
        <v>1</v>
      </c>
      <c r="K84" s="204" t="s">
        <v>584</v>
      </c>
      <c r="L84" s="198"/>
      <c r="M84" s="32">
        <v>1</v>
      </c>
      <c r="N84" s="4" t="s">
        <v>585</v>
      </c>
      <c r="O84" s="178">
        <v>5819492</v>
      </c>
      <c r="P84" s="198" t="s">
        <v>580</v>
      </c>
      <c r="Q84" s="6" t="s">
        <v>582</v>
      </c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3"/>
    </row>
    <row r="85" spans="1:29" ht="67.5" x14ac:dyDescent="0.25">
      <c r="A85" s="218"/>
      <c r="B85" s="220"/>
      <c r="C85" s="200"/>
      <c r="D85" s="202"/>
      <c r="E85" s="204"/>
      <c r="F85" s="204"/>
      <c r="G85" s="206"/>
      <c r="H85" s="206"/>
      <c r="I85" s="206"/>
      <c r="J85" s="206"/>
      <c r="K85" s="204"/>
      <c r="L85" s="198"/>
      <c r="M85" s="32">
        <v>2</v>
      </c>
      <c r="N85" s="4" t="s">
        <v>692</v>
      </c>
      <c r="O85" s="178">
        <v>0</v>
      </c>
      <c r="P85" s="198"/>
      <c r="Q85" s="6" t="s">
        <v>586</v>
      </c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3"/>
    </row>
    <row r="86" spans="1:29" ht="84" customHeight="1" thickBot="1" x14ac:dyDescent="0.3">
      <c r="A86" s="219"/>
      <c r="B86" s="220"/>
      <c r="C86" s="201"/>
      <c r="D86" s="203"/>
      <c r="E86" s="205"/>
      <c r="F86" s="205"/>
      <c r="G86" s="207"/>
      <c r="H86" s="207"/>
      <c r="I86" s="207"/>
      <c r="J86" s="207"/>
      <c r="K86" s="205"/>
      <c r="L86" s="199"/>
      <c r="M86" s="42">
        <v>3</v>
      </c>
      <c r="N86" s="28" t="s">
        <v>693</v>
      </c>
      <c r="O86" s="180">
        <v>0</v>
      </c>
      <c r="P86" s="199"/>
      <c r="Q86" s="116" t="s">
        <v>25</v>
      </c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</row>
  </sheetData>
  <mergeCells count="261">
    <mergeCell ref="Q43:Q44"/>
    <mergeCell ref="B41:B44"/>
    <mergeCell ref="C41:C44"/>
    <mergeCell ref="D41:D44"/>
    <mergeCell ref="E41:E44"/>
    <mergeCell ref="E38:E40"/>
    <mergeCell ref="M42:M43"/>
    <mergeCell ref="N42:N43"/>
    <mergeCell ref="J38:J40"/>
    <mergeCell ref="K38:K40"/>
    <mergeCell ref="F41:F44"/>
    <mergeCell ref="G41:G44"/>
    <mergeCell ref="H41:H44"/>
    <mergeCell ref="I41:I44"/>
    <mergeCell ref="J41:J44"/>
    <mergeCell ref="K41:K44"/>
    <mergeCell ref="F38:F40"/>
    <mergeCell ref="G38:G40"/>
    <mergeCell ref="H38:H40"/>
    <mergeCell ref="L31:L44"/>
    <mergeCell ref="P38:P44"/>
    <mergeCell ref="P31:P37"/>
    <mergeCell ref="B22:B30"/>
    <mergeCell ref="C22:C30"/>
    <mergeCell ref="D22:D30"/>
    <mergeCell ref="E22:E30"/>
    <mergeCell ref="A8:A30"/>
    <mergeCell ref="B8:B21"/>
    <mergeCell ref="C8:C10"/>
    <mergeCell ref="D8:D10"/>
    <mergeCell ref="I38:I40"/>
    <mergeCell ref="B31:B37"/>
    <mergeCell ref="C31:C37"/>
    <mergeCell ref="D31:D37"/>
    <mergeCell ref="B38:B40"/>
    <mergeCell ref="C38:C40"/>
    <mergeCell ref="D38:D40"/>
    <mergeCell ref="E31:E37"/>
    <mergeCell ref="F31:F37"/>
    <mergeCell ref="G31:G37"/>
    <mergeCell ref="H31:H37"/>
    <mergeCell ref="I31:I37"/>
    <mergeCell ref="A31:A69"/>
    <mergeCell ref="F16:F18"/>
    <mergeCell ref="G16:G18"/>
    <mergeCell ref="H16:H18"/>
    <mergeCell ref="G6:G7"/>
    <mergeCell ref="H6:H7"/>
    <mergeCell ref="Q11:Q12"/>
    <mergeCell ref="C16:C21"/>
    <mergeCell ref="K16:K21"/>
    <mergeCell ref="C11:C15"/>
    <mergeCell ref="D11:D15"/>
    <mergeCell ref="E11:E15"/>
    <mergeCell ref="F11:F15"/>
    <mergeCell ref="G11:G15"/>
    <mergeCell ref="H11:H15"/>
    <mergeCell ref="I11:I15"/>
    <mergeCell ref="J11:J15"/>
    <mergeCell ref="K11:K15"/>
    <mergeCell ref="F8:F10"/>
    <mergeCell ref="G8:G10"/>
    <mergeCell ref="H8:H10"/>
    <mergeCell ref="I8:I10"/>
    <mergeCell ref="J8:J10"/>
    <mergeCell ref="K8:K10"/>
    <mergeCell ref="E8:E10"/>
    <mergeCell ref="J6:J7"/>
    <mergeCell ref="D16:D18"/>
    <mergeCell ref="E16:E18"/>
    <mergeCell ref="Q22:Q24"/>
    <mergeCell ref="J31:J37"/>
    <mergeCell ref="K31:K37"/>
    <mergeCell ref="M32:M35"/>
    <mergeCell ref="N32:N35"/>
    <mergeCell ref="J16:J18"/>
    <mergeCell ref="J19:J21"/>
    <mergeCell ref="L8:L30"/>
    <mergeCell ref="A5:A7"/>
    <mergeCell ref="B5:B7"/>
    <mergeCell ref="C5:C7"/>
    <mergeCell ref="D5:D7"/>
    <mergeCell ref="E5:E7"/>
    <mergeCell ref="F22:F30"/>
    <mergeCell ref="G22:G30"/>
    <mergeCell ref="H22:H30"/>
    <mergeCell ref="I22:I30"/>
    <mergeCell ref="J22:J30"/>
    <mergeCell ref="K22:K30"/>
    <mergeCell ref="F5:F7"/>
    <mergeCell ref="G5:J5"/>
    <mergeCell ref="K5:K7"/>
    <mergeCell ref="L5:L7"/>
    <mergeCell ref="M5:M7"/>
    <mergeCell ref="R6:T6"/>
    <mergeCell ref="N5:N7"/>
    <mergeCell ref="U6:W6"/>
    <mergeCell ref="X6:Z6"/>
    <mergeCell ref="AA6:AC6"/>
    <mergeCell ref="O5:O7"/>
    <mergeCell ref="P5:P7"/>
    <mergeCell ref="Q5:Q7"/>
    <mergeCell ref="R5:AC5"/>
    <mergeCell ref="A2:AC2"/>
    <mergeCell ref="A4:AC4"/>
    <mergeCell ref="C45:C47"/>
    <mergeCell ref="D45:D47"/>
    <mergeCell ref="E45:E47"/>
    <mergeCell ref="F45:F47"/>
    <mergeCell ref="G45:G47"/>
    <mergeCell ref="H45:H47"/>
    <mergeCell ref="I45:I47"/>
    <mergeCell ref="J45:J47"/>
    <mergeCell ref="K45:K47"/>
    <mergeCell ref="L45:L53"/>
    <mergeCell ref="C48:C49"/>
    <mergeCell ref="K48:K49"/>
    <mergeCell ref="D48:D49"/>
    <mergeCell ref="E48:E49"/>
    <mergeCell ref="F48:F49"/>
    <mergeCell ref="G48:G49"/>
    <mergeCell ref="H48:H49"/>
    <mergeCell ref="I48:I49"/>
    <mergeCell ref="J48:J49"/>
    <mergeCell ref="C50:C53"/>
    <mergeCell ref="Q38:Q39"/>
    <mergeCell ref="I6:I7"/>
    <mergeCell ref="J50:J51"/>
    <mergeCell ref="K50:K51"/>
    <mergeCell ref="D52:D53"/>
    <mergeCell ref="E52:E53"/>
    <mergeCell ref="F52:F53"/>
    <mergeCell ref="G52:G53"/>
    <mergeCell ref="H52:H53"/>
    <mergeCell ref="I52:I53"/>
    <mergeCell ref="J52:J53"/>
    <mergeCell ref="K52:K53"/>
    <mergeCell ref="Q54:Q61"/>
    <mergeCell ref="M56:M57"/>
    <mergeCell ref="N56:N57"/>
    <mergeCell ref="M58:M59"/>
    <mergeCell ref="N58:N59"/>
    <mergeCell ref="M60:M61"/>
    <mergeCell ref="N60:N61"/>
    <mergeCell ref="M62:M63"/>
    <mergeCell ref="N62:N63"/>
    <mergeCell ref="J66:J67"/>
    <mergeCell ref="K66:K67"/>
    <mergeCell ref="J60:J65"/>
    <mergeCell ref="K60:K65"/>
    <mergeCell ref="L54:L69"/>
    <mergeCell ref="M54:M55"/>
    <mergeCell ref="N54:N55"/>
    <mergeCell ref="O54:O55"/>
    <mergeCell ref="P54:P69"/>
    <mergeCell ref="J54:J59"/>
    <mergeCell ref="K54:K59"/>
    <mergeCell ref="J68:J69"/>
    <mergeCell ref="K68:K69"/>
    <mergeCell ref="I16:I18"/>
    <mergeCell ref="D19:D21"/>
    <mergeCell ref="E19:E21"/>
    <mergeCell ref="F19:F21"/>
    <mergeCell ref="G19:G21"/>
    <mergeCell ref="H19:H21"/>
    <mergeCell ref="I19:I21"/>
    <mergeCell ref="C68:C69"/>
    <mergeCell ref="D68:D69"/>
    <mergeCell ref="E68:E69"/>
    <mergeCell ref="F68:F69"/>
    <mergeCell ref="G68:G69"/>
    <mergeCell ref="H68:H69"/>
    <mergeCell ref="I68:I69"/>
    <mergeCell ref="C60:C65"/>
    <mergeCell ref="D60:D65"/>
    <mergeCell ref="E60:E65"/>
    <mergeCell ref="F60:F65"/>
    <mergeCell ref="C66:C67"/>
    <mergeCell ref="D66:D67"/>
    <mergeCell ref="E66:E67"/>
    <mergeCell ref="F66:F67"/>
    <mergeCell ref="G66:G67"/>
    <mergeCell ref="H66:H67"/>
    <mergeCell ref="C76:C80"/>
    <mergeCell ref="B45:B69"/>
    <mergeCell ref="G60:G65"/>
    <mergeCell ref="H60:H65"/>
    <mergeCell ref="I60:I65"/>
    <mergeCell ref="C54:C59"/>
    <mergeCell ref="D54:D59"/>
    <mergeCell ref="E54:E59"/>
    <mergeCell ref="F54:F59"/>
    <mergeCell ref="G54:G59"/>
    <mergeCell ref="H54:H59"/>
    <mergeCell ref="I54:I59"/>
    <mergeCell ref="D50:D51"/>
    <mergeCell ref="E50:E51"/>
    <mergeCell ref="F50:F51"/>
    <mergeCell ref="G50:G51"/>
    <mergeCell ref="H50:H51"/>
    <mergeCell ref="I66:I67"/>
    <mergeCell ref="I50:I51"/>
    <mergeCell ref="L70:L80"/>
    <mergeCell ref="M70:M71"/>
    <mergeCell ref="N70:N71"/>
    <mergeCell ref="P70:P80"/>
    <mergeCell ref="Q70:Q73"/>
    <mergeCell ref="M72:M73"/>
    <mergeCell ref="N72:N73"/>
    <mergeCell ref="J73:J75"/>
    <mergeCell ref="M74:M75"/>
    <mergeCell ref="N74:N75"/>
    <mergeCell ref="Q74:Q75"/>
    <mergeCell ref="E81:E83"/>
    <mergeCell ref="F81:F83"/>
    <mergeCell ref="G81:G83"/>
    <mergeCell ref="H81:H83"/>
    <mergeCell ref="I81:I83"/>
    <mergeCell ref="J81:J83"/>
    <mergeCell ref="K81:K83"/>
    <mergeCell ref="A70:A86"/>
    <mergeCell ref="B70:B86"/>
    <mergeCell ref="J70:J72"/>
    <mergeCell ref="K70:K75"/>
    <mergeCell ref="C70:C75"/>
    <mergeCell ref="D70:D72"/>
    <mergeCell ref="E70:E72"/>
    <mergeCell ref="F70:F72"/>
    <mergeCell ref="G70:G72"/>
    <mergeCell ref="H70:H72"/>
    <mergeCell ref="I70:I72"/>
    <mergeCell ref="D73:D75"/>
    <mergeCell ref="E73:E75"/>
    <mergeCell ref="F73:F75"/>
    <mergeCell ref="G73:G75"/>
    <mergeCell ref="H73:H75"/>
    <mergeCell ref="I73:I75"/>
    <mergeCell ref="A3:AC3"/>
    <mergeCell ref="A1:AC1"/>
    <mergeCell ref="L81:L86"/>
    <mergeCell ref="P81:P83"/>
    <mergeCell ref="C84:C86"/>
    <mergeCell ref="D84:D86"/>
    <mergeCell ref="E84:E86"/>
    <mergeCell ref="F84:F86"/>
    <mergeCell ref="G84:G86"/>
    <mergeCell ref="H84:H86"/>
    <mergeCell ref="I84:I86"/>
    <mergeCell ref="J84:J86"/>
    <mergeCell ref="K84:K86"/>
    <mergeCell ref="P84:P86"/>
    <mergeCell ref="D76:D80"/>
    <mergeCell ref="E76:E80"/>
    <mergeCell ref="F76:F80"/>
    <mergeCell ref="G76:G80"/>
    <mergeCell ref="H76:H80"/>
    <mergeCell ref="I76:I80"/>
    <mergeCell ref="J76:J80"/>
    <mergeCell ref="K76:K80"/>
    <mergeCell ref="C81:C83"/>
    <mergeCell ref="D81:D83"/>
  </mergeCells>
  <pageMargins left="0.70866141732283472" right="0.70866141732283472" top="0.74803149606299213" bottom="0.74803149606299213" header="0.31496062992125984" footer="0.31496062992125984"/>
  <pageSetup scale="50" orientation="landscape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BFF24-0AEA-41E9-A439-993A46F9E9D1}">
  <dimension ref="A1:AE188"/>
  <sheetViews>
    <sheetView tabSelected="1" view="pageBreakPreview" topLeftCell="B175" zoomScale="90" zoomScaleNormal="90" zoomScaleSheetLayoutView="90" workbookViewId="0">
      <selection activeCell="O176" sqref="O176"/>
    </sheetView>
  </sheetViews>
  <sheetFormatPr baseColWidth="10" defaultColWidth="10.7109375" defaultRowHeight="15" x14ac:dyDescent="0.25"/>
  <cols>
    <col min="1" max="1" width="23.28515625" customWidth="1"/>
    <col min="2" max="2" width="14.140625" customWidth="1"/>
    <col min="3" max="3" width="17.85546875" customWidth="1"/>
    <col min="4" max="4" width="15.42578125" customWidth="1"/>
    <col min="5" max="5" width="7.7109375" customWidth="1"/>
    <col min="6" max="6" width="9" customWidth="1"/>
    <col min="7" max="10" width="8.28515625" customWidth="1"/>
    <col min="11" max="11" width="15.140625" customWidth="1"/>
    <col min="14" max="14" width="21.5703125" customWidth="1"/>
    <col min="15" max="15" width="15.7109375" style="176" customWidth="1"/>
    <col min="16" max="16" width="13.85546875" style="138" customWidth="1"/>
    <col min="17" max="17" width="15.140625" customWidth="1"/>
    <col min="18" max="29" width="5.85546875" customWidth="1"/>
  </cols>
  <sheetData>
    <row r="1" spans="1:31" ht="81" customHeight="1" thickBot="1" x14ac:dyDescent="0.3">
      <c r="A1" s="194" t="s">
        <v>655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6"/>
      <c r="AD1" s="183"/>
      <c r="AE1" s="183"/>
    </row>
    <row r="2" spans="1:31" ht="18.75" customHeight="1" x14ac:dyDescent="0.25">
      <c r="A2" s="256" t="s">
        <v>658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  <c r="AA2" s="257"/>
      <c r="AB2" s="257"/>
      <c r="AC2" s="258"/>
    </row>
    <row r="3" spans="1:31" ht="26.25" customHeight="1" thickBot="1" x14ac:dyDescent="0.3">
      <c r="A3" s="259" t="s">
        <v>659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1"/>
    </row>
    <row r="4" spans="1:31" x14ac:dyDescent="0.25">
      <c r="A4" s="306" t="s">
        <v>57</v>
      </c>
      <c r="B4" s="289" t="s">
        <v>58</v>
      </c>
      <c r="C4" s="289" t="s">
        <v>627</v>
      </c>
      <c r="D4" s="289" t="s">
        <v>626</v>
      </c>
      <c r="E4" s="289" t="s">
        <v>104</v>
      </c>
      <c r="F4" s="289" t="s">
        <v>60</v>
      </c>
      <c r="G4" s="309" t="s">
        <v>105</v>
      </c>
      <c r="H4" s="310"/>
      <c r="I4" s="310"/>
      <c r="J4" s="311"/>
      <c r="K4" s="289" t="s">
        <v>106</v>
      </c>
      <c r="L4" s="289" t="s">
        <v>63</v>
      </c>
      <c r="M4" s="289" t="s">
        <v>56</v>
      </c>
      <c r="N4" s="348" t="s">
        <v>64</v>
      </c>
      <c r="O4" s="316" t="s">
        <v>65</v>
      </c>
      <c r="P4" s="289" t="s">
        <v>625</v>
      </c>
      <c r="Q4" s="289" t="s">
        <v>107</v>
      </c>
      <c r="R4" s="292"/>
      <c r="S4" s="293"/>
      <c r="T4" s="293"/>
      <c r="U4" s="293"/>
      <c r="V4" s="293"/>
      <c r="W4" s="293"/>
      <c r="X4" s="293"/>
      <c r="Y4" s="293"/>
      <c r="Z4" s="293"/>
      <c r="AA4" s="293"/>
      <c r="AB4" s="293"/>
      <c r="AC4" s="294"/>
    </row>
    <row r="5" spans="1:31" x14ac:dyDescent="0.25">
      <c r="A5" s="307"/>
      <c r="B5" s="290"/>
      <c r="C5" s="290"/>
      <c r="D5" s="290"/>
      <c r="E5" s="290"/>
      <c r="F5" s="290"/>
      <c r="G5" s="295" t="s">
        <v>68</v>
      </c>
      <c r="H5" s="295" t="s">
        <v>69</v>
      </c>
      <c r="I5" s="295" t="s">
        <v>70</v>
      </c>
      <c r="J5" s="295" t="s">
        <v>71</v>
      </c>
      <c r="K5" s="290"/>
      <c r="L5" s="290"/>
      <c r="M5" s="290"/>
      <c r="N5" s="349"/>
      <c r="O5" s="317"/>
      <c r="P5" s="290"/>
      <c r="Q5" s="290"/>
      <c r="R5" s="296" t="s">
        <v>68</v>
      </c>
      <c r="S5" s="297"/>
      <c r="T5" s="298"/>
      <c r="U5" s="296" t="s">
        <v>69</v>
      </c>
      <c r="V5" s="297"/>
      <c r="W5" s="298"/>
      <c r="X5" s="296" t="s">
        <v>70</v>
      </c>
      <c r="Y5" s="297"/>
      <c r="Z5" s="298"/>
      <c r="AA5" s="296" t="s">
        <v>71</v>
      </c>
      <c r="AB5" s="297"/>
      <c r="AC5" s="299"/>
    </row>
    <row r="6" spans="1:31" ht="15.75" thickBot="1" x14ac:dyDescent="0.3">
      <c r="A6" s="308"/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350"/>
      <c r="O6" s="318"/>
      <c r="P6" s="291"/>
      <c r="Q6" s="291"/>
      <c r="R6" s="184">
        <v>1</v>
      </c>
      <c r="S6" s="184">
        <v>2</v>
      </c>
      <c r="T6" s="184">
        <v>3</v>
      </c>
      <c r="U6" s="184">
        <v>4</v>
      </c>
      <c r="V6" s="184">
        <v>5</v>
      </c>
      <c r="W6" s="184">
        <v>6</v>
      </c>
      <c r="X6" s="184">
        <v>7</v>
      </c>
      <c r="Y6" s="184">
        <v>8</v>
      </c>
      <c r="Z6" s="184">
        <v>9</v>
      </c>
      <c r="AA6" s="184">
        <v>10</v>
      </c>
      <c r="AB6" s="185">
        <v>11</v>
      </c>
      <c r="AC6" s="186">
        <v>12</v>
      </c>
    </row>
    <row r="7" spans="1:31" ht="89.25" customHeight="1" x14ac:dyDescent="0.25">
      <c r="A7" s="438" t="s">
        <v>108</v>
      </c>
      <c r="B7" s="285" t="s">
        <v>109</v>
      </c>
      <c r="C7" s="285" t="s">
        <v>110</v>
      </c>
      <c r="D7" s="285" t="s">
        <v>111</v>
      </c>
      <c r="E7" s="325">
        <v>1</v>
      </c>
      <c r="F7" s="312">
        <v>1</v>
      </c>
      <c r="G7" s="313">
        <v>1</v>
      </c>
      <c r="H7" s="313">
        <v>1</v>
      </c>
      <c r="I7" s="313">
        <v>1</v>
      </c>
      <c r="J7" s="313">
        <v>1</v>
      </c>
      <c r="K7" s="342" t="s">
        <v>112</v>
      </c>
      <c r="L7" s="285" t="s">
        <v>113</v>
      </c>
      <c r="M7" s="29">
        <v>1</v>
      </c>
      <c r="N7" s="22" t="s">
        <v>114</v>
      </c>
      <c r="O7" s="169">
        <f>6648750/3</f>
        <v>2216250</v>
      </c>
      <c r="P7" s="24" t="s">
        <v>73</v>
      </c>
      <c r="Q7" s="227" t="s">
        <v>115</v>
      </c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1"/>
    </row>
    <row r="8" spans="1:31" ht="168.75" customHeight="1" x14ac:dyDescent="0.25">
      <c r="A8" s="439"/>
      <c r="B8" s="246"/>
      <c r="C8" s="246"/>
      <c r="D8" s="246"/>
      <c r="E8" s="326"/>
      <c r="F8" s="287"/>
      <c r="G8" s="314"/>
      <c r="H8" s="314"/>
      <c r="I8" s="314"/>
      <c r="J8" s="314"/>
      <c r="K8" s="343"/>
      <c r="L8" s="246"/>
      <c r="M8" s="32">
        <v>2</v>
      </c>
      <c r="N8" s="26" t="s">
        <v>116</v>
      </c>
      <c r="O8" s="170">
        <v>0</v>
      </c>
      <c r="P8" s="4" t="s">
        <v>73</v>
      </c>
      <c r="Q8" s="228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6"/>
    </row>
    <row r="9" spans="1:31" ht="54" customHeight="1" x14ac:dyDescent="0.25">
      <c r="A9" s="439"/>
      <c r="B9" s="246"/>
      <c r="C9" s="247"/>
      <c r="D9" s="247"/>
      <c r="E9" s="327"/>
      <c r="F9" s="288"/>
      <c r="G9" s="315"/>
      <c r="H9" s="315"/>
      <c r="I9" s="315"/>
      <c r="J9" s="315"/>
      <c r="K9" s="344"/>
      <c r="L9" s="246"/>
      <c r="M9" s="32">
        <v>3</v>
      </c>
      <c r="N9" s="26" t="s">
        <v>117</v>
      </c>
      <c r="O9" s="170">
        <v>0</v>
      </c>
      <c r="P9" s="4" t="s">
        <v>118</v>
      </c>
      <c r="Q9" s="234"/>
      <c r="R9" s="35"/>
      <c r="S9" s="2"/>
      <c r="T9" s="2"/>
      <c r="U9" s="2"/>
      <c r="V9" s="2"/>
      <c r="W9" s="2"/>
      <c r="X9" s="35"/>
      <c r="Y9" s="2"/>
      <c r="Z9" s="2"/>
      <c r="AA9" s="35"/>
      <c r="AB9" s="2"/>
      <c r="AC9" s="37"/>
    </row>
    <row r="10" spans="1:31" ht="94.5" customHeight="1" x14ac:dyDescent="0.25">
      <c r="A10" s="439"/>
      <c r="B10" s="246"/>
      <c r="C10" s="245" t="s">
        <v>119</v>
      </c>
      <c r="D10" s="245" t="s">
        <v>120</v>
      </c>
      <c r="E10" s="328">
        <v>1</v>
      </c>
      <c r="F10" s="286">
        <v>1</v>
      </c>
      <c r="G10" s="328">
        <v>1</v>
      </c>
      <c r="H10" s="328">
        <v>1</v>
      </c>
      <c r="I10" s="328">
        <v>1</v>
      </c>
      <c r="J10" s="328">
        <v>1</v>
      </c>
      <c r="K10" s="332" t="s">
        <v>121</v>
      </c>
      <c r="L10" s="246"/>
      <c r="M10" s="32">
        <v>1</v>
      </c>
      <c r="N10" s="26" t="s">
        <v>122</v>
      </c>
      <c r="O10" s="170">
        <v>2216250</v>
      </c>
      <c r="P10" s="335" t="s">
        <v>123</v>
      </c>
      <c r="Q10" s="235" t="s">
        <v>115</v>
      </c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6"/>
    </row>
    <row r="11" spans="1:31" ht="121.5" customHeight="1" x14ac:dyDescent="0.25">
      <c r="A11" s="439"/>
      <c r="B11" s="246"/>
      <c r="C11" s="246"/>
      <c r="D11" s="246"/>
      <c r="E11" s="314"/>
      <c r="F11" s="287"/>
      <c r="G11" s="314"/>
      <c r="H11" s="314"/>
      <c r="I11" s="314"/>
      <c r="J11" s="314"/>
      <c r="K11" s="333"/>
      <c r="L11" s="246"/>
      <c r="M11" s="32">
        <v>2</v>
      </c>
      <c r="N11" s="26" t="s">
        <v>124</v>
      </c>
      <c r="O11" s="170">
        <v>0</v>
      </c>
      <c r="P11" s="336"/>
      <c r="Q11" s="228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6"/>
    </row>
    <row r="12" spans="1:31" ht="108" customHeight="1" x14ac:dyDescent="0.25">
      <c r="A12" s="439"/>
      <c r="B12" s="246"/>
      <c r="C12" s="246"/>
      <c r="D12" s="246"/>
      <c r="E12" s="314"/>
      <c r="F12" s="287"/>
      <c r="G12" s="314"/>
      <c r="H12" s="314"/>
      <c r="I12" s="314"/>
      <c r="J12" s="314"/>
      <c r="K12" s="333"/>
      <c r="L12" s="246"/>
      <c r="M12" s="32">
        <v>3</v>
      </c>
      <c r="N12" s="26" t="s">
        <v>125</v>
      </c>
      <c r="O12" s="170">
        <v>0</v>
      </c>
      <c r="P12" s="336"/>
      <c r="Q12" s="234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6"/>
    </row>
    <row r="13" spans="1:31" ht="54" customHeight="1" x14ac:dyDescent="0.25">
      <c r="A13" s="439"/>
      <c r="B13" s="246"/>
      <c r="C13" s="247"/>
      <c r="D13" s="247"/>
      <c r="E13" s="315"/>
      <c r="F13" s="288"/>
      <c r="G13" s="315"/>
      <c r="H13" s="315"/>
      <c r="I13" s="315"/>
      <c r="J13" s="315"/>
      <c r="K13" s="334"/>
      <c r="L13" s="246"/>
      <c r="M13" s="32">
        <v>4</v>
      </c>
      <c r="N13" s="26" t="s">
        <v>126</v>
      </c>
      <c r="O13" s="170">
        <v>0</v>
      </c>
      <c r="P13" s="337"/>
      <c r="Q13" s="5" t="s">
        <v>127</v>
      </c>
      <c r="R13" s="35"/>
      <c r="S13" s="38"/>
      <c r="T13" s="38"/>
      <c r="U13" s="38"/>
      <c r="V13" s="38"/>
      <c r="W13" s="38"/>
      <c r="X13" s="35"/>
      <c r="Y13" s="38"/>
      <c r="Z13" s="38"/>
      <c r="AA13" s="35"/>
      <c r="AB13" s="39"/>
      <c r="AC13" s="40"/>
    </row>
    <row r="14" spans="1:31" ht="126.75" customHeight="1" x14ac:dyDescent="0.25">
      <c r="A14" s="439"/>
      <c r="B14" s="246"/>
      <c r="C14" s="322" t="s">
        <v>128</v>
      </c>
      <c r="D14" s="32" t="s">
        <v>129</v>
      </c>
      <c r="E14" s="33">
        <v>1</v>
      </c>
      <c r="F14" s="33">
        <v>1</v>
      </c>
      <c r="G14" s="33">
        <v>1</v>
      </c>
      <c r="H14" s="33">
        <v>1</v>
      </c>
      <c r="I14" s="33">
        <v>1</v>
      </c>
      <c r="J14" s="33">
        <v>1</v>
      </c>
      <c r="K14" s="41" t="s">
        <v>130</v>
      </c>
      <c r="L14" s="246"/>
      <c r="M14" s="32">
        <v>1</v>
      </c>
      <c r="N14" s="26" t="s">
        <v>131</v>
      </c>
      <c r="O14" s="170">
        <v>2216250</v>
      </c>
      <c r="P14" s="335" t="s">
        <v>132</v>
      </c>
      <c r="Q14" s="235" t="s">
        <v>133</v>
      </c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6"/>
    </row>
    <row r="15" spans="1:31" ht="72.75" customHeight="1" x14ac:dyDescent="0.25">
      <c r="A15" s="439"/>
      <c r="B15" s="246"/>
      <c r="C15" s="323"/>
      <c r="D15" s="235" t="s">
        <v>134</v>
      </c>
      <c r="E15" s="328">
        <v>1</v>
      </c>
      <c r="F15" s="328">
        <v>1</v>
      </c>
      <c r="G15" s="328">
        <v>1</v>
      </c>
      <c r="H15" s="328">
        <v>1</v>
      </c>
      <c r="I15" s="328">
        <v>1</v>
      </c>
      <c r="J15" s="328">
        <v>1</v>
      </c>
      <c r="K15" s="329" t="s">
        <v>135</v>
      </c>
      <c r="L15" s="246"/>
      <c r="M15" s="32">
        <v>2</v>
      </c>
      <c r="N15" s="26" t="s">
        <v>136</v>
      </c>
      <c r="O15" s="170">
        <v>0</v>
      </c>
      <c r="P15" s="336"/>
      <c r="Q15" s="228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6"/>
    </row>
    <row r="16" spans="1:31" ht="56.25" customHeight="1" x14ac:dyDescent="0.25">
      <c r="A16" s="439"/>
      <c r="B16" s="246"/>
      <c r="C16" s="323"/>
      <c r="D16" s="228"/>
      <c r="E16" s="314"/>
      <c r="F16" s="314"/>
      <c r="G16" s="314"/>
      <c r="H16" s="314"/>
      <c r="I16" s="314"/>
      <c r="J16" s="314"/>
      <c r="K16" s="330"/>
      <c r="L16" s="246"/>
      <c r="M16" s="32">
        <v>3</v>
      </c>
      <c r="N16" s="26" t="s">
        <v>137</v>
      </c>
      <c r="O16" s="170">
        <v>0</v>
      </c>
      <c r="P16" s="336"/>
      <c r="Q16" s="228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6"/>
    </row>
    <row r="17" spans="1:29" ht="103.5" customHeight="1" x14ac:dyDescent="0.25">
      <c r="A17" s="439"/>
      <c r="B17" s="246"/>
      <c r="C17" s="323"/>
      <c r="D17" s="228"/>
      <c r="E17" s="314"/>
      <c r="F17" s="314"/>
      <c r="G17" s="314"/>
      <c r="H17" s="314"/>
      <c r="I17" s="314"/>
      <c r="J17" s="314"/>
      <c r="K17" s="330"/>
      <c r="L17" s="246"/>
      <c r="M17" s="5">
        <v>4</v>
      </c>
      <c r="N17" s="26" t="s">
        <v>138</v>
      </c>
      <c r="O17" s="170">
        <v>0</v>
      </c>
      <c r="P17" s="336"/>
      <c r="Q17" s="228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6"/>
    </row>
    <row r="18" spans="1:29" ht="78.75" customHeight="1" x14ac:dyDescent="0.25">
      <c r="A18" s="439"/>
      <c r="B18" s="246"/>
      <c r="C18" s="324"/>
      <c r="D18" s="234"/>
      <c r="E18" s="315"/>
      <c r="F18" s="315"/>
      <c r="G18" s="315"/>
      <c r="H18" s="315"/>
      <c r="I18" s="315"/>
      <c r="J18" s="315"/>
      <c r="K18" s="331"/>
      <c r="L18" s="247"/>
      <c r="M18" s="32">
        <v>5</v>
      </c>
      <c r="N18" s="26" t="s">
        <v>139</v>
      </c>
      <c r="O18" s="170">
        <v>0</v>
      </c>
      <c r="P18" s="337"/>
      <c r="Q18" s="234"/>
      <c r="R18" s="35"/>
      <c r="S18" s="54"/>
      <c r="T18" s="54"/>
      <c r="U18" s="54"/>
      <c r="V18" s="54"/>
      <c r="W18" s="54"/>
      <c r="X18" s="35"/>
      <c r="Y18" s="54"/>
      <c r="Z18" s="54"/>
      <c r="AA18" s="35"/>
      <c r="AB18" s="54"/>
      <c r="AC18" s="144"/>
    </row>
    <row r="19" spans="1:29" ht="40.5" x14ac:dyDescent="0.25">
      <c r="A19" s="439"/>
      <c r="B19" s="246"/>
      <c r="C19" s="245" t="s">
        <v>140</v>
      </c>
      <c r="D19" s="245" t="s">
        <v>141</v>
      </c>
      <c r="E19" s="245">
        <v>1</v>
      </c>
      <c r="F19" s="245">
        <v>1</v>
      </c>
      <c r="G19" s="322"/>
      <c r="H19" s="322"/>
      <c r="I19" s="322">
        <v>1</v>
      </c>
      <c r="J19" s="322"/>
      <c r="K19" s="245" t="s">
        <v>142</v>
      </c>
      <c r="L19" s="245" t="s">
        <v>313</v>
      </c>
      <c r="M19" s="2">
        <v>1</v>
      </c>
      <c r="N19" s="46" t="s">
        <v>143</v>
      </c>
      <c r="O19" s="171">
        <v>945777.77777777775</v>
      </c>
      <c r="P19" s="319" t="s">
        <v>144</v>
      </c>
      <c r="Q19" s="26" t="s">
        <v>145</v>
      </c>
      <c r="R19" s="2"/>
      <c r="S19" s="2"/>
      <c r="T19" s="2"/>
      <c r="U19" s="2"/>
      <c r="V19" s="35"/>
      <c r="W19" s="2"/>
      <c r="X19" s="2"/>
      <c r="Y19" s="2"/>
      <c r="Z19" s="2"/>
      <c r="AA19" s="2"/>
      <c r="AB19" s="96"/>
      <c r="AC19" s="97"/>
    </row>
    <row r="20" spans="1:29" ht="81" customHeight="1" x14ac:dyDescent="0.25">
      <c r="A20" s="439"/>
      <c r="B20" s="246"/>
      <c r="C20" s="246"/>
      <c r="D20" s="246"/>
      <c r="E20" s="246"/>
      <c r="F20" s="246"/>
      <c r="G20" s="323"/>
      <c r="H20" s="323"/>
      <c r="I20" s="323"/>
      <c r="J20" s="323"/>
      <c r="K20" s="246"/>
      <c r="L20" s="246"/>
      <c r="M20" s="2">
        <v>2</v>
      </c>
      <c r="N20" s="46" t="s">
        <v>146</v>
      </c>
      <c r="O20" s="171">
        <v>0</v>
      </c>
      <c r="P20" s="320"/>
      <c r="Q20" s="26" t="s">
        <v>147</v>
      </c>
      <c r="R20" s="2"/>
      <c r="S20" s="2"/>
      <c r="T20" s="2"/>
      <c r="U20" s="2"/>
      <c r="V20" s="2"/>
      <c r="W20" s="35"/>
      <c r="X20" s="2"/>
      <c r="Y20" s="2"/>
      <c r="Z20" s="2"/>
      <c r="AA20" s="2"/>
      <c r="AB20" s="96"/>
      <c r="AC20" s="97"/>
    </row>
    <row r="21" spans="1:29" ht="81" customHeight="1" x14ac:dyDescent="0.25">
      <c r="A21" s="439"/>
      <c r="B21" s="246"/>
      <c r="C21" s="246"/>
      <c r="D21" s="246"/>
      <c r="E21" s="246"/>
      <c r="F21" s="246"/>
      <c r="G21" s="323"/>
      <c r="H21" s="323"/>
      <c r="I21" s="323"/>
      <c r="J21" s="323"/>
      <c r="K21" s="246"/>
      <c r="L21" s="246"/>
      <c r="M21" s="2">
        <v>3</v>
      </c>
      <c r="N21" s="46" t="s">
        <v>148</v>
      </c>
      <c r="O21" s="171">
        <v>0</v>
      </c>
      <c r="P21" s="320"/>
      <c r="Q21" s="26" t="s">
        <v>149</v>
      </c>
      <c r="R21" s="2"/>
      <c r="S21" s="2"/>
      <c r="T21" s="2"/>
      <c r="U21" s="2"/>
      <c r="V21" s="2"/>
      <c r="W21" s="2"/>
      <c r="X21" s="35"/>
      <c r="Y21" s="2"/>
      <c r="Z21" s="2"/>
      <c r="AA21" s="2"/>
      <c r="AB21" s="96"/>
      <c r="AC21" s="97"/>
    </row>
    <row r="22" spans="1:29" ht="37.5" customHeight="1" x14ac:dyDescent="0.25">
      <c r="A22" s="439"/>
      <c r="B22" s="246"/>
      <c r="C22" s="247"/>
      <c r="D22" s="247"/>
      <c r="E22" s="247"/>
      <c r="F22" s="247"/>
      <c r="G22" s="324"/>
      <c r="H22" s="324"/>
      <c r="I22" s="324"/>
      <c r="J22" s="324"/>
      <c r="K22" s="247"/>
      <c r="L22" s="246"/>
      <c r="M22" s="2">
        <v>4</v>
      </c>
      <c r="N22" s="46" t="s">
        <v>150</v>
      </c>
      <c r="O22" s="171">
        <v>0</v>
      </c>
      <c r="P22" s="321"/>
      <c r="Q22" s="26" t="s">
        <v>151</v>
      </c>
      <c r="R22" s="5"/>
      <c r="S22" s="5"/>
      <c r="T22" s="5"/>
      <c r="U22" s="5"/>
      <c r="V22" s="5"/>
      <c r="W22" s="5"/>
      <c r="X22" s="35"/>
      <c r="Y22" s="5"/>
      <c r="Z22" s="5"/>
      <c r="AA22" s="5"/>
      <c r="AB22" s="96"/>
      <c r="AC22" s="97"/>
    </row>
    <row r="23" spans="1:29" ht="54" customHeight="1" x14ac:dyDescent="0.25">
      <c r="A23" s="439"/>
      <c r="B23" s="246"/>
      <c r="C23" s="322" t="s">
        <v>152</v>
      </c>
      <c r="D23" s="245" t="s">
        <v>153</v>
      </c>
      <c r="E23" s="245">
        <v>4</v>
      </c>
      <c r="F23" s="245">
        <v>4</v>
      </c>
      <c r="G23" s="245">
        <v>1</v>
      </c>
      <c r="H23" s="245">
        <v>1</v>
      </c>
      <c r="I23" s="245">
        <v>1</v>
      </c>
      <c r="J23" s="245">
        <v>1</v>
      </c>
      <c r="K23" s="322" t="s">
        <v>154</v>
      </c>
      <c r="L23" s="246"/>
      <c r="M23" s="2">
        <v>1</v>
      </c>
      <c r="N23" s="26" t="s">
        <v>155</v>
      </c>
      <c r="O23" s="170">
        <v>858750</v>
      </c>
      <c r="P23" s="319" t="s">
        <v>144</v>
      </c>
      <c r="Q23" s="235"/>
      <c r="R23" s="5"/>
      <c r="S23" s="5"/>
      <c r="T23" s="5"/>
      <c r="U23" s="5"/>
      <c r="V23" s="2"/>
      <c r="W23" s="2"/>
      <c r="X23" s="35"/>
      <c r="Y23" s="5"/>
      <c r="Z23" s="5"/>
      <c r="AA23" s="35"/>
      <c r="AB23" s="96"/>
      <c r="AC23" s="97"/>
    </row>
    <row r="24" spans="1:29" ht="108" customHeight="1" x14ac:dyDescent="0.25">
      <c r="A24" s="439"/>
      <c r="B24" s="246"/>
      <c r="C24" s="323"/>
      <c r="D24" s="247"/>
      <c r="E24" s="247"/>
      <c r="F24" s="247"/>
      <c r="G24" s="247"/>
      <c r="H24" s="247"/>
      <c r="I24" s="247"/>
      <c r="J24" s="247"/>
      <c r="K24" s="324"/>
      <c r="L24" s="246"/>
      <c r="M24" s="2">
        <v>2</v>
      </c>
      <c r="N24" s="46" t="s">
        <v>156</v>
      </c>
      <c r="O24" s="171">
        <v>0</v>
      </c>
      <c r="P24" s="320"/>
      <c r="Q24" s="228"/>
      <c r="R24" s="5"/>
      <c r="S24" s="5"/>
      <c r="T24" s="5"/>
      <c r="U24" s="5"/>
      <c r="V24" s="2"/>
      <c r="W24" s="2"/>
      <c r="X24" s="35"/>
      <c r="Y24" s="5"/>
      <c r="Z24" s="5"/>
      <c r="AA24" s="35"/>
      <c r="AB24" s="96"/>
      <c r="AC24" s="97"/>
    </row>
    <row r="25" spans="1:29" ht="54" x14ac:dyDescent="0.25">
      <c r="A25" s="439"/>
      <c r="B25" s="246"/>
      <c r="C25" s="323"/>
      <c r="D25" s="322" t="s">
        <v>157</v>
      </c>
      <c r="E25" s="245">
        <v>6</v>
      </c>
      <c r="F25" s="245">
        <v>6</v>
      </c>
      <c r="G25" s="2">
        <v>1</v>
      </c>
      <c r="H25" s="2">
        <v>2</v>
      </c>
      <c r="I25" s="2">
        <v>1</v>
      </c>
      <c r="J25" s="2">
        <v>2</v>
      </c>
      <c r="K25" s="322" t="s">
        <v>158</v>
      </c>
      <c r="L25" s="246"/>
      <c r="M25" s="2">
        <v>3</v>
      </c>
      <c r="N25" s="46" t="s">
        <v>640</v>
      </c>
      <c r="O25" s="171">
        <v>0</v>
      </c>
      <c r="P25" s="320"/>
      <c r="Q25" s="228"/>
      <c r="R25" s="5"/>
      <c r="S25" s="5"/>
      <c r="T25" s="5"/>
      <c r="U25" s="5"/>
      <c r="V25" s="2"/>
      <c r="W25" s="2"/>
      <c r="X25" s="35"/>
      <c r="Y25" s="5"/>
      <c r="Z25" s="5"/>
      <c r="AA25" s="35"/>
      <c r="AB25" s="96"/>
      <c r="AC25" s="97"/>
    </row>
    <row r="26" spans="1:29" ht="81" customHeight="1" x14ac:dyDescent="0.25">
      <c r="A26" s="439"/>
      <c r="B26" s="246"/>
      <c r="C26" s="324"/>
      <c r="D26" s="324"/>
      <c r="E26" s="247"/>
      <c r="F26" s="247"/>
      <c r="G26" s="2">
        <v>1</v>
      </c>
      <c r="H26" s="2">
        <v>2</v>
      </c>
      <c r="I26" s="2">
        <v>1</v>
      </c>
      <c r="J26" s="2">
        <v>2</v>
      </c>
      <c r="K26" s="324"/>
      <c r="L26" s="246"/>
      <c r="M26" s="2">
        <v>4</v>
      </c>
      <c r="N26" s="46" t="s">
        <v>159</v>
      </c>
      <c r="O26" s="171">
        <v>0</v>
      </c>
      <c r="P26" s="321"/>
      <c r="Q26" s="234"/>
      <c r="R26" s="5"/>
      <c r="S26" s="5"/>
      <c r="T26" s="5"/>
      <c r="U26" s="5"/>
      <c r="V26" s="35"/>
      <c r="W26" s="5"/>
      <c r="X26" s="5"/>
      <c r="Y26" s="35"/>
      <c r="Z26" s="5"/>
      <c r="AA26" s="5"/>
      <c r="AB26" s="96"/>
      <c r="AC26" s="97"/>
    </row>
    <row r="27" spans="1:29" ht="40.5" x14ac:dyDescent="0.25">
      <c r="A27" s="439"/>
      <c r="B27" s="246"/>
      <c r="C27" s="235" t="s">
        <v>160</v>
      </c>
      <c r="D27" s="235" t="s">
        <v>161</v>
      </c>
      <c r="E27" s="235">
        <v>1</v>
      </c>
      <c r="F27" s="235">
        <v>1</v>
      </c>
      <c r="G27" s="235"/>
      <c r="H27" s="235"/>
      <c r="I27" s="235"/>
      <c r="J27" s="235">
        <v>1</v>
      </c>
      <c r="K27" s="235" t="s">
        <v>162</v>
      </c>
      <c r="L27" s="246"/>
      <c r="M27" s="5">
        <v>1</v>
      </c>
      <c r="N27" s="26" t="s">
        <v>163</v>
      </c>
      <c r="O27" s="170">
        <v>858750</v>
      </c>
      <c r="P27" s="319" t="s">
        <v>144</v>
      </c>
      <c r="Q27" s="235" t="s">
        <v>115</v>
      </c>
      <c r="R27" s="5"/>
      <c r="S27" s="5"/>
      <c r="T27" s="5"/>
      <c r="U27" s="5"/>
      <c r="V27" s="2"/>
      <c r="W27" s="35"/>
      <c r="X27" s="5"/>
      <c r="Y27" s="5"/>
      <c r="Z27" s="5"/>
      <c r="AA27" s="5"/>
      <c r="AB27" s="96"/>
      <c r="AC27" s="97"/>
    </row>
    <row r="28" spans="1:29" ht="81" customHeight="1" x14ac:dyDescent="0.25">
      <c r="A28" s="439"/>
      <c r="B28" s="246"/>
      <c r="C28" s="228"/>
      <c r="D28" s="228"/>
      <c r="E28" s="228"/>
      <c r="F28" s="228"/>
      <c r="G28" s="228"/>
      <c r="H28" s="228"/>
      <c r="I28" s="228"/>
      <c r="J28" s="228"/>
      <c r="K28" s="228"/>
      <c r="L28" s="246"/>
      <c r="M28" s="5">
        <v>2</v>
      </c>
      <c r="N28" s="26" t="s">
        <v>164</v>
      </c>
      <c r="O28" s="170">
        <v>0</v>
      </c>
      <c r="P28" s="321"/>
      <c r="Q28" s="234"/>
      <c r="R28" s="5"/>
      <c r="S28" s="5"/>
      <c r="T28" s="5"/>
      <c r="U28" s="5"/>
      <c r="V28" s="2"/>
      <c r="W28" s="2"/>
      <c r="X28" s="35"/>
      <c r="Y28" s="5"/>
      <c r="Z28" s="5"/>
      <c r="AA28" s="5"/>
      <c r="AB28" s="96"/>
      <c r="AC28" s="97"/>
    </row>
    <row r="29" spans="1:29" ht="40.5" x14ac:dyDescent="0.25">
      <c r="A29" s="439"/>
      <c r="B29" s="246"/>
      <c r="C29" s="234"/>
      <c r="D29" s="234"/>
      <c r="E29" s="234"/>
      <c r="F29" s="234"/>
      <c r="G29" s="234"/>
      <c r="H29" s="234"/>
      <c r="I29" s="234"/>
      <c r="J29" s="234"/>
      <c r="K29" s="234"/>
      <c r="L29" s="246"/>
      <c r="M29" s="5">
        <v>3</v>
      </c>
      <c r="N29" s="26" t="s">
        <v>165</v>
      </c>
      <c r="O29" s="170">
        <v>0</v>
      </c>
      <c r="P29" s="4" t="s">
        <v>166</v>
      </c>
      <c r="Q29" s="5" t="s">
        <v>149</v>
      </c>
      <c r="R29" s="5"/>
      <c r="S29" s="5"/>
      <c r="T29" s="5"/>
      <c r="U29" s="5"/>
      <c r="V29" s="5"/>
      <c r="W29" s="5"/>
      <c r="X29" s="35"/>
      <c r="Y29" s="5"/>
      <c r="Z29" s="5"/>
      <c r="AA29" s="5"/>
      <c r="AB29" s="96"/>
      <c r="AC29" s="97"/>
    </row>
    <row r="30" spans="1:29" ht="67.5" customHeight="1" x14ac:dyDescent="0.25">
      <c r="A30" s="439"/>
      <c r="B30" s="246"/>
      <c r="C30" s="235" t="s">
        <v>167</v>
      </c>
      <c r="D30" s="235" t="s">
        <v>168</v>
      </c>
      <c r="E30" s="345">
        <v>1</v>
      </c>
      <c r="F30" s="345">
        <v>1</v>
      </c>
      <c r="G30" s="345">
        <v>1</v>
      </c>
      <c r="H30" s="345">
        <v>1</v>
      </c>
      <c r="I30" s="345">
        <v>1</v>
      </c>
      <c r="J30" s="345">
        <v>1</v>
      </c>
      <c r="K30" s="339" t="s">
        <v>169</v>
      </c>
      <c r="L30" s="246"/>
      <c r="M30" s="3">
        <v>1</v>
      </c>
      <c r="N30" s="46" t="s">
        <v>170</v>
      </c>
      <c r="O30" s="171">
        <v>945777.77777777775</v>
      </c>
      <c r="P30" s="47"/>
      <c r="Q30" s="351" t="s">
        <v>127</v>
      </c>
      <c r="R30" s="35"/>
      <c r="S30" s="3"/>
      <c r="T30" s="3"/>
      <c r="U30" s="3"/>
      <c r="V30" s="3"/>
      <c r="W30" s="3"/>
      <c r="X30" s="3"/>
      <c r="Y30" s="3"/>
      <c r="Z30" s="3"/>
      <c r="AA30" s="3"/>
      <c r="AB30" s="96"/>
      <c r="AC30" s="97"/>
    </row>
    <row r="31" spans="1:29" ht="81" customHeight="1" x14ac:dyDescent="0.25">
      <c r="A31" s="439"/>
      <c r="B31" s="246"/>
      <c r="C31" s="228"/>
      <c r="D31" s="228"/>
      <c r="E31" s="346"/>
      <c r="F31" s="346"/>
      <c r="G31" s="346"/>
      <c r="H31" s="346"/>
      <c r="I31" s="346"/>
      <c r="J31" s="346"/>
      <c r="K31" s="340"/>
      <c r="L31" s="246"/>
      <c r="M31" s="3">
        <v>2</v>
      </c>
      <c r="N31" s="46" t="s">
        <v>171</v>
      </c>
      <c r="O31" s="171">
        <v>0</v>
      </c>
      <c r="P31" s="47"/>
      <c r="Q31" s="352"/>
      <c r="R31" s="3"/>
      <c r="S31" s="3"/>
      <c r="T31" s="3"/>
      <c r="U31" s="3"/>
      <c r="V31" s="35"/>
      <c r="W31" s="49"/>
      <c r="X31" s="3"/>
      <c r="Y31" s="3"/>
      <c r="Z31" s="3"/>
      <c r="AA31" s="3"/>
      <c r="AB31" s="96"/>
      <c r="AC31" s="97"/>
    </row>
    <row r="32" spans="1:29" ht="67.5" x14ac:dyDescent="0.25">
      <c r="A32" s="439"/>
      <c r="B32" s="246"/>
      <c r="C32" s="228"/>
      <c r="D32" s="228"/>
      <c r="E32" s="346"/>
      <c r="F32" s="346"/>
      <c r="G32" s="346"/>
      <c r="H32" s="346"/>
      <c r="I32" s="346"/>
      <c r="J32" s="346"/>
      <c r="K32" s="340"/>
      <c r="L32" s="246"/>
      <c r="M32" s="3">
        <v>3</v>
      </c>
      <c r="N32" s="46" t="s">
        <v>172</v>
      </c>
      <c r="O32" s="171">
        <v>0</v>
      </c>
      <c r="P32" s="47" t="s">
        <v>144</v>
      </c>
      <c r="Q32" s="353"/>
      <c r="R32" s="3"/>
      <c r="S32" s="3"/>
      <c r="T32" s="3"/>
      <c r="U32" s="3"/>
      <c r="V32" s="35"/>
      <c r="W32" s="3"/>
      <c r="X32" s="3"/>
      <c r="Y32" s="3"/>
      <c r="Z32" s="3"/>
      <c r="AA32" s="3"/>
      <c r="AB32" s="96"/>
      <c r="AC32" s="97"/>
    </row>
    <row r="33" spans="1:29" ht="40.5" x14ac:dyDescent="0.25">
      <c r="A33" s="439"/>
      <c r="B33" s="246"/>
      <c r="C33" s="234"/>
      <c r="D33" s="234"/>
      <c r="E33" s="347"/>
      <c r="F33" s="347"/>
      <c r="G33" s="347"/>
      <c r="H33" s="347"/>
      <c r="I33" s="347"/>
      <c r="J33" s="347"/>
      <c r="K33" s="341"/>
      <c r="L33" s="246"/>
      <c r="M33" s="3">
        <v>4</v>
      </c>
      <c r="N33" s="46" t="s">
        <v>173</v>
      </c>
      <c r="O33" s="171">
        <v>0</v>
      </c>
      <c r="P33" s="47"/>
      <c r="Q33" s="5" t="s">
        <v>174</v>
      </c>
      <c r="R33" s="3"/>
      <c r="S33" s="3"/>
      <c r="T33" s="3"/>
      <c r="U33" s="3"/>
      <c r="V33" s="3"/>
      <c r="W33" s="35"/>
      <c r="X33" s="3"/>
      <c r="Y33" s="3"/>
      <c r="Z33" s="3"/>
      <c r="AA33" s="3"/>
      <c r="AB33" s="96"/>
      <c r="AC33" s="97"/>
    </row>
    <row r="34" spans="1:29" ht="27" customHeight="1" x14ac:dyDescent="0.25">
      <c r="A34" s="439"/>
      <c r="B34" s="246"/>
      <c r="C34" s="235" t="s">
        <v>665</v>
      </c>
      <c r="D34" s="235" t="s">
        <v>175</v>
      </c>
      <c r="E34" s="351">
        <v>0</v>
      </c>
      <c r="F34" s="351">
        <v>1</v>
      </c>
      <c r="G34" s="345"/>
      <c r="H34" s="345"/>
      <c r="I34" s="351">
        <v>1</v>
      </c>
      <c r="J34" s="345"/>
      <c r="K34" s="339" t="s">
        <v>632</v>
      </c>
      <c r="L34" s="246"/>
      <c r="M34" s="3">
        <v>1</v>
      </c>
      <c r="N34" s="46" t="s">
        <v>637</v>
      </c>
      <c r="O34" s="171"/>
      <c r="P34" s="47" t="s">
        <v>235</v>
      </c>
      <c r="Q34" s="235" t="s">
        <v>636</v>
      </c>
      <c r="R34" s="3"/>
      <c r="S34" s="3"/>
      <c r="T34" s="3"/>
      <c r="U34" s="3"/>
      <c r="V34" s="3"/>
      <c r="W34" s="35"/>
      <c r="X34" s="3"/>
      <c r="Y34" s="3"/>
      <c r="Z34" s="3"/>
      <c r="AA34" s="3"/>
      <c r="AB34" s="96"/>
      <c r="AC34" s="97"/>
    </row>
    <row r="35" spans="1:29" ht="54" x14ac:dyDescent="0.25">
      <c r="A35" s="439"/>
      <c r="B35" s="246"/>
      <c r="C35" s="228"/>
      <c r="D35" s="228"/>
      <c r="E35" s="352"/>
      <c r="F35" s="352"/>
      <c r="G35" s="346"/>
      <c r="H35" s="346"/>
      <c r="I35" s="352"/>
      <c r="J35" s="346"/>
      <c r="K35" s="340"/>
      <c r="L35" s="246"/>
      <c r="M35" s="3">
        <v>2</v>
      </c>
      <c r="N35" s="46" t="s">
        <v>628</v>
      </c>
      <c r="O35" s="171"/>
      <c r="P35" s="47" t="s">
        <v>633</v>
      </c>
      <c r="Q35" s="228"/>
      <c r="R35" s="3"/>
      <c r="S35" s="3"/>
      <c r="T35" s="3"/>
      <c r="U35" s="3"/>
      <c r="V35" s="3"/>
      <c r="W35" s="35"/>
      <c r="X35" s="3"/>
      <c r="Y35" s="3"/>
      <c r="Z35" s="3"/>
      <c r="AA35" s="3"/>
      <c r="AB35" s="96"/>
      <c r="AC35" s="97"/>
    </row>
    <row r="36" spans="1:29" x14ac:dyDescent="0.25">
      <c r="A36" s="439"/>
      <c r="B36" s="246"/>
      <c r="C36" s="228"/>
      <c r="D36" s="228"/>
      <c r="E36" s="352"/>
      <c r="F36" s="352"/>
      <c r="G36" s="346"/>
      <c r="H36" s="346"/>
      <c r="I36" s="352"/>
      <c r="J36" s="346"/>
      <c r="K36" s="340"/>
      <c r="L36" s="246"/>
      <c r="M36" s="3">
        <v>3</v>
      </c>
      <c r="N36" s="46" t="s">
        <v>629</v>
      </c>
      <c r="O36" s="171"/>
      <c r="P36" s="47" t="s">
        <v>235</v>
      </c>
      <c r="Q36" s="228"/>
      <c r="R36" s="3"/>
      <c r="S36" s="3"/>
      <c r="T36" s="3"/>
      <c r="U36" s="3"/>
      <c r="V36" s="3"/>
      <c r="W36" s="35"/>
      <c r="X36" s="3"/>
      <c r="Y36" s="3"/>
      <c r="Z36" s="3"/>
      <c r="AA36" s="3"/>
      <c r="AB36" s="96"/>
      <c r="AC36" s="97"/>
    </row>
    <row r="37" spans="1:29" ht="27" customHeight="1" x14ac:dyDescent="0.25">
      <c r="A37" s="439"/>
      <c r="B37" s="246"/>
      <c r="C37" s="228"/>
      <c r="D37" s="228"/>
      <c r="E37" s="352"/>
      <c r="F37" s="352"/>
      <c r="G37" s="346"/>
      <c r="H37" s="346"/>
      <c r="I37" s="352"/>
      <c r="J37" s="346"/>
      <c r="K37" s="340"/>
      <c r="L37" s="246"/>
      <c r="M37" s="3">
        <v>4</v>
      </c>
      <c r="N37" s="46" t="s">
        <v>630</v>
      </c>
      <c r="O37" s="171"/>
      <c r="P37" s="47" t="s">
        <v>635</v>
      </c>
      <c r="Q37" s="228"/>
      <c r="R37" s="3"/>
      <c r="S37" s="3"/>
      <c r="T37" s="3"/>
      <c r="U37" s="3"/>
      <c r="V37" s="3"/>
      <c r="W37" s="35"/>
      <c r="X37" s="3"/>
      <c r="Y37" s="3"/>
      <c r="Z37" s="3"/>
      <c r="AA37" s="3"/>
      <c r="AB37" s="96"/>
      <c r="AC37" s="97"/>
    </row>
    <row r="38" spans="1:29" ht="54" x14ac:dyDescent="0.25">
      <c r="A38" s="439"/>
      <c r="B38" s="246"/>
      <c r="C38" s="234"/>
      <c r="D38" s="234"/>
      <c r="E38" s="353"/>
      <c r="F38" s="353"/>
      <c r="G38" s="347"/>
      <c r="H38" s="347"/>
      <c r="I38" s="353"/>
      <c r="J38" s="347"/>
      <c r="K38" s="341"/>
      <c r="L38" s="246"/>
      <c r="M38" s="3">
        <v>5</v>
      </c>
      <c r="N38" s="46" t="s">
        <v>631</v>
      </c>
      <c r="O38" s="171"/>
      <c r="P38" s="47" t="s">
        <v>634</v>
      </c>
      <c r="Q38" s="234"/>
      <c r="R38" s="3"/>
      <c r="S38" s="3"/>
      <c r="T38" s="3"/>
      <c r="U38" s="3"/>
      <c r="V38" s="3"/>
      <c r="W38" s="35"/>
      <c r="X38" s="3"/>
      <c r="Y38" s="3"/>
      <c r="Z38" s="3"/>
      <c r="AA38" s="3"/>
      <c r="AB38" s="96"/>
      <c r="AC38" s="97"/>
    </row>
    <row r="39" spans="1:29" ht="67.5" customHeight="1" x14ac:dyDescent="0.25">
      <c r="A39" s="439"/>
      <c r="B39" s="246"/>
      <c r="C39" s="235" t="s">
        <v>176</v>
      </c>
      <c r="D39" s="235" t="s">
        <v>177</v>
      </c>
      <c r="E39" s="345">
        <v>0.93</v>
      </c>
      <c r="F39" s="345">
        <v>0.95</v>
      </c>
      <c r="G39" s="351"/>
      <c r="H39" s="345">
        <v>0.95</v>
      </c>
      <c r="I39" s="351"/>
      <c r="J39" s="345"/>
      <c r="K39" s="235" t="s">
        <v>178</v>
      </c>
      <c r="L39" s="246"/>
      <c r="M39" s="3">
        <v>1</v>
      </c>
      <c r="N39" s="26" t="s">
        <v>179</v>
      </c>
      <c r="O39" s="170">
        <f>6870000/8</f>
        <v>858750</v>
      </c>
      <c r="P39" s="335" t="s">
        <v>180</v>
      </c>
      <c r="Q39" s="235" t="s">
        <v>181</v>
      </c>
      <c r="R39" s="3"/>
      <c r="S39" s="3"/>
      <c r="T39" s="3"/>
      <c r="U39" s="3"/>
      <c r="V39" s="49"/>
      <c r="W39" s="35"/>
      <c r="X39" s="49"/>
      <c r="Y39" s="3"/>
      <c r="Z39" s="3"/>
      <c r="AA39" s="3"/>
      <c r="AB39" s="96"/>
      <c r="AC39" s="97"/>
    </row>
    <row r="40" spans="1:29" ht="33" customHeight="1" x14ac:dyDescent="0.25">
      <c r="A40" s="439"/>
      <c r="B40" s="246"/>
      <c r="C40" s="228"/>
      <c r="D40" s="228"/>
      <c r="E40" s="346"/>
      <c r="F40" s="346"/>
      <c r="G40" s="352"/>
      <c r="H40" s="346"/>
      <c r="I40" s="352"/>
      <c r="J40" s="346"/>
      <c r="K40" s="228"/>
      <c r="L40" s="246"/>
      <c r="M40" s="3">
        <v>2</v>
      </c>
      <c r="N40" s="26" t="s">
        <v>182</v>
      </c>
      <c r="O40" s="170">
        <v>0</v>
      </c>
      <c r="P40" s="337"/>
      <c r="Q40" s="228"/>
      <c r="R40" s="3"/>
      <c r="S40" s="3"/>
      <c r="T40" s="3"/>
      <c r="U40" s="3"/>
      <c r="V40" s="49"/>
      <c r="W40" s="49"/>
      <c r="X40" s="35"/>
      <c r="Y40" s="3"/>
      <c r="Z40" s="3"/>
      <c r="AA40" s="3"/>
      <c r="AB40" s="96"/>
      <c r="AC40" s="97"/>
    </row>
    <row r="41" spans="1:29" ht="67.5" x14ac:dyDescent="0.25">
      <c r="A41" s="439"/>
      <c r="B41" s="246"/>
      <c r="C41" s="234"/>
      <c r="D41" s="234"/>
      <c r="E41" s="347"/>
      <c r="F41" s="347"/>
      <c r="G41" s="353"/>
      <c r="H41" s="347"/>
      <c r="I41" s="353"/>
      <c r="J41" s="347"/>
      <c r="K41" s="234"/>
      <c r="L41" s="246"/>
      <c r="M41" s="3">
        <v>3</v>
      </c>
      <c r="N41" s="26" t="s">
        <v>183</v>
      </c>
      <c r="O41" s="170">
        <v>0</v>
      </c>
      <c r="P41" s="4" t="s">
        <v>184</v>
      </c>
      <c r="Q41" s="234"/>
      <c r="R41" s="3"/>
      <c r="S41" s="3"/>
      <c r="T41" s="3"/>
      <c r="U41" s="3"/>
      <c r="V41" s="49"/>
      <c r="W41" s="3"/>
      <c r="X41" s="35"/>
      <c r="Y41" s="3"/>
      <c r="Z41" s="3"/>
      <c r="AA41" s="3"/>
      <c r="AB41" s="96"/>
      <c r="AC41" s="97"/>
    </row>
    <row r="42" spans="1:29" ht="40.5" x14ac:dyDescent="0.25">
      <c r="A42" s="439"/>
      <c r="B42" s="246"/>
      <c r="C42" s="235" t="s">
        <v>185</v>
      </c>
      <c r="D42" s="235" t="s">
        <v>186</v>
      </c>
      <c r="E42" s="235">
        <v>2</v>
      </c>
      <c r="F42" s="235">
        <v>2</v>
      </c>
      <c r="G42" s="235"/>
      <c r="H42" s="235">
        <v>1</v>
      </c>
      <c r="I42" s="235"/>
      <c r="J42" s="235">
        <v>1</v>
      </c>
      <c r="K42" s="235" t="s">
        <v>187</v>
      </c>
      <c r="L42" s="246"/>
      <c r="M42" s="3">
        <v>1</v>
      </c>
      <c r="N42" s="26" t="s">
        <v>687</v>
      </c>
      <c r="O42" s="170">
        <v>858750</v>
      </c>
      <c r="P42" s="335" t="s">
        <v>144</v>
      </c>
      <c r="Q42" s="235" t="s">
        <v>188</v>
      </c>
      <c r="R42" s="3"/>
      <c r="S42" s="3"/>
      <c r="T42" s="3"/>
      <c r="U42" s="3"/>
      <c r="V42" s="3"/>
      <c r="W42" s="3"/>
      <c r="X42" s="35"/>
      <c r="Y42" s="3"/>
      <c r="Z42" s="3"/>
      <c r="AA42" s="3"/>
      <c r="AB42" s="96"/>
      <c r="AC42" s="97"/>
    </row>
    <row r="43" spans="1:29" ht="67.5" customHeight="1" x14ac:dyDescent="0.25">
      <c r="A43" s="439"/>
      <c r="B43" s="246"/>
      <c r="C43" s="228"/>
      <c r="D43" s="228"/>
      <c r="E43" s="228"/>
      <c r="F43" s="228"/>
      <c r="G43" s="228"/>
      <c r="H43" s="228"/>
      <c r="I43" s="228"/>
      <c r="J43" s="228"/>
      <c r="K43" s="228"/>
      <c r="L43" s="246"/>
      <c r="M43" s="3">
        <v>2</v>
      </c>
      <c r="N43" s="26" t="s">
        <v>189</v>
      </c>
      <c r="O43" s="170">
        <v>0</v>
      </c>
      <c r="P43" s="336"/>
      <c r="Q43" s="228"/>
      <c r="R43" s="3"/>
      <c r="S43" s="3"/>
      <c r="T43" s="3"/>
      <c r="U43" s="3"/>
      <c r="V43" s="3"/>
      <c r="W43" s="3"/>
      <c r="X43" s="35"/>
      <c r="Y43" s="3"/>
      <c r="Z43" s="3"/>
      <c r="AA43" s="3"/>
      <c r="AB43" s="96"/>
      <c r="AC43" s="97"/>
    </row>
    <row r="44" spans="1:29" ht="81" customHeight="1" x14ac:dyDescent="0.25">
      <c r="A44" s="439"/>
      <c r="B44" s="246"/>
      <c r="C44" s="234"/>
      <c r="D44" s="234"/>
      <c r="E44" s="234"/>
      <c r="F44" s="234"/>
      <c r="G44" s="234"/>
      <c r="H44" s="234"/>
      <c r="I44" s="234"/>
      <c r="J44" s="234"/>
      <c r="K44" s="234"/>
      <c r="L44" s="246"/>
      <c r="M44" s="3">
        <v>3</v>
      </c>
      <c r="N44" s="26" t="s">
        <v>688</v>
      </c>
      <c r="O44" s="170">
        <v>0</v>
      </c>
      <c r="P44" s="336"/>
      <c r="Q44" s="228"/>
      <c r="R44" s="3"/>
      <c r="S44" s="3"/>
      <c r="T44" s="3"/>
      <c r="U44" s="3"/>
      <c r="V44" s="3"/>
      <c r="W44" s="3"/>
      <c r="X44" s="35"/>
      <c r="Y44" s="3"/>
      <c r="Z44" s="3"/>
      <c r="AA44" s="3"/>
      <c r="AB44" s="96"/>
      <c r="AC44" s="97"/>
    </row>
    <row r="45" spans="1:29" ht="67.5" customHeight="1" x14ac:dyDescent="0.25">
      <c r="A45" s="439"/>
      <c r="B45" s="246"/>
      <c r="C45" s="235" t="s">
        <v>190</v>
      </c>
      <c r="D45" s="235" t="s">
        <v>191</v>
      </c>
      <c r="E45" s="235">
        <v>0</v>
      </c>
      <c r="F45" s="235">
        <v>4</v>
      </c>
      <c r="G45" s="235">
        <v>1</v>
      </c>
      <c r="H45" s="235">
        <v>1</v>
      </c>
      <c r="I45" s="235">
        <v>1</v>
      </c>
      <c r="J45" s="235">
        <v>1</v>
      </c>
      <c r="K45" s="235" t="s">
        <v>192</v>
      </c>
      <c r="L45" s="246"/>
      <c r="M45" s="3">
        <v>1</v>
      </c>
      <c r="N45" s="26" t="s">
        <v>193</v>
      </c>
      <c r="O45" s="170">
        <v>858750</v>
      </c>
      <c r="P45" s="336"/>
      <c r="Q45" s="228"/>
      <c r="R45" s="3"/>
      <c r="S45" s="3"/>
      <c r="T45" s="3"/>
      <c r="U45" s="3"/>
      <c r="V45" s="3"/>
      <c r="W45" s="3"/>
      <c r="X45" s="35"/>
      <c r="Y45" s="3"/>
      <c r="Z45" s="3"/>
      <c r="AA45" s="3"/>
      <c r="AB45" s="96"/>
      <c r="AC45" s="97"/>
    </row>
    <row r="46" spans="1:29" ht="54" customHeight="1" x14ac:dyDescent="0.25">
      <c r="A46" s="439"/>
      <c r="B46" s="246"/>
      <c r="C46" s="228"/>
      <c r="D46" s="228"/>
      <c r="E46" s="228"/>
      <c r="F46" s="228"/>
      <c r="G46" s="228"/>
      <c r="H46" s="228"/>
      <c r="I46" s="228"/>
      <c r="J46" s="228"/>
      <c r="K46" s="228"/>
      <c r="L46" s="246"/>
      <c r="M46" s="3">
        <v>2</v>
      </c>
      <c r="N46" s="26" t="s">
        <v>194</v>
      </c>
      <c r="O46" s="170">
        <v>0</v>
      </c>
      <c r="P46" s="336"/>
      <c r="Q46" s="228"/>
      <c r="R46" s="3"/>
      <c r="S46" s="3"/>
      <c r="T46" s="3"/>
      <c r="U46" s="3"/>
      <c r="V46" s="3"/>
      <c r="W46" s="3"/>
      <c r="X46" s="35"/>
      <c r="Y46" s="3"/>
      <c r="Z46" s="3"/>
      <c r="AA46" s="3"/>
      <c r="AB46" s="96"/>
      <c r="AC46" s="97"/>
    </row>
    <row r="47" spans="1:29" ht="31.5" customHeight="1" x14ac:dyDescent="0.25">
      <c r="A47" s="439"/>
      <c r="B47" s="246"/>
      <c r="C47" s="228"/>
      <c r="D47" s="228"/>
      <c r="E47" s="228"/>
      <c r="F47" s="228"/>
      <c r="G47" s="228"/>
      <c r="H47" s="228"/>
      <c r="I47" s="228"/>
      <c r="J47" s="228"/>
      <c r="K47" s="228"/>
      <c r="L47" s="246"/>
      <c r="M47" s="3">
        <v>3</v>
      </c>
      <c r="N47" s="26" t="s">
        <v>195</v>
      </c>
      <c r="O47" s="170">
        <v>0</v>
      </c>
      <c r="P47" s="336"/>
      <c r="Q47" s="228"/>
      <c r="R47" s="3"/>
      <c r="S47" s="3"/>
      <c r="T47" s="3"/>
      <c r="U47" s="3"/>
      <c r="V47" s="3"/>
      <c r="W47" s="3"/>
      <c r="X47" s="35"/>
      <c r="Y47" s="3"/>
      <c r="Z47" s="3"/>
      <c r="AA47" s="3"/>
      <c r="AB47" s="96"/>
      <c r="AC47" s="97"/>
    </row>
    <row r="48" spans="1:29" ht="54.75" customHeight="1" thickBot="1" x14ac:dyDescent="0.3">
      <c r="A48" s="439"/>
      <c r="B48" s="246"/>
      <c r="C48" s="229"/>
      <c r="D48" s="229"/>
      <c r="E48" s="229"/>
      <c r="F48" s="229"/>
      <c r="G48" s="229"/>
      <c r="H48" s="229"/>
      <c r="I48" s="229"/>
      <c r="J48" s="229"/>
      <c r="K48" s="229"/>
      <c r="L48" s="338"/>
      <c r="M48" s="27">
        <v>4</v>
      </c>
      <c r="N48" s="43" t="s">
        <v>196</v>
      </c>
      <c r="O48" s="172">
        <v>0</v>
      </c>
      <c r="P48" s="354"/>
      <c r="Q48" s="229"/>
      <c r="R48" s="27"/>
      <c r="S48" s="27"/>
      <c r="T48" s="27"/>
      <c r="U48" s="27"/>
      <c r="V48" s="27"/>
      <c r="W48" s="27"/>
      <c r="X48" s="44"/>
      <c r="Y48" s="27"/>
      <c r="Z48" s="27"/>
      <c r="AA48" s="27"/>
      <c r="AB48" s="145"/>
      <c r="AC48" s="146"/>
    </row>
    <row r="49" spans="1:29" ht="54.75" customHeight="1" x14ac:dyDescent="0.25">
      <c r="A49" s="439"/>
      <c r="B49" s="246"/>
      <c r="C49" s="204" t="s">
        <v>667</v>
      </c>
      <c r="D49" s="204" t="s">
        <v>668</v>
      </c>
      <c r="E49" s="206">
        <v>1</v>
      </c>
      <c r="F49" s="441">
        <v>1</v>
      </c>
      <c r="G49" s="442">
        <v>1</v>
      </c>
      <c r="H49" s="442">
        <v>1</v>
      </c>
      <c r="I49" s="442">
        <v>1</v>
      </c>
      <c r="J49" s="442">
        <v>1</v>
      </c>
      <c r="K49" s="204" t="s">
        <v>669</v>
      </c>
      <c r="L49" s="204" t="s">
        <v>670</v>
      </c>
      <c r="M49" s="32">
        <v>1</v>
      </c>
      <c r="N49" s="26" t="s">
        <v>671</v>
      </c>
      <c r="O49" s="189">
        <v>0</v>
      </c>
      <c r="P49" s="4" t="s">
        <v>73</v>
      </c>
      <c r="Q49" s="198" t="s">
        <v>115</v>
      </c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59"/>
      <c r="AC49" s="35"/>
    </row>
    <row r="50" spans="1:29" ht="54.75" customHeight="1" x14ac:dyDescent="0.25">
      <c r="A50" s="439"/>
      <c r="B50" s="246"/>
      <c r="C50" s="204"/>
      <c r="D50" s="204"/>
      <c r="E50" s="206"/>
      <c r="F50" s="441"/>
      <c r="G50" s="442"/>
      <c r="H50" s="442"/>
      <c r="I50" s="442"/>
      <c r="J50" s="442"/>
      <c r="K50" s="204"/>
      <c r="L50" s="204"/>
      <c r="M50" s="32">
        <v>2</v>
      </c>
      <c r="N50" s="26" t="s">
        <v>672</v>
      </c>
      <c r="O50" s="189">
        <v>0</v>
      </c>
      <c r="P50" s="4" t="s">
        <v>73</v>
      </c>
      <c r="Q50" s="198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59"/>
      <c r="AC50" s="35"/>
    </row>
    <row r="51" spans="1:29" ht="54.75" customHeight="1" x14ac:dyDescent="0.25">
      <c r="A51" s="439"/>
      <c r="B51" s="246"/>
      <c r="C51" s="204"/>
      <c r="D51" s="204"/>
      <c r="E51" s="206"/>
      <c r="F51" s="441"/>
      <c r="G51" s="442"/>
      <c r="H51" s="442"/>
      <c r="I51" s="442"/>
      <c r="J51" s="442"/>
      <c r="K51" s="204"/>
      <c r="L51" s="204"/>
      <c r="M51" s="32">
        <v>3</v>
      </c>
      <c r="N51" s="26" t="s">
        <v>673</v>
      </c>
      <c r="O51" s="189">
        <v>0</v>
      </c>
      <c r="P51" s="4" t="s">
        <v>674</v>
      </c>
      <c r="Q51" s="198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</row>
    <row r="52" spans="1:29" ht="54.75" customHeight="1" x14ac:dyDescent="0.25">
      <c r="A52" s="439"/>
      <c r="B52" s="246"/>
      <c r="C52" s="204"/>
      <c r="D52" s="204"/>
      <c r="E52" s="206"/>
      <c r="F52" s="441"/>
      <c r="G52" s="442"/>
      <c r="H52" s="442"/>
      <c r="I52" s="442"/>
      <c r="J52" s="442"/>
      <c r="K52" s="204"/>
      <c r="L52" s="204"/>
      <c r="M52" s="32">
        <v>4</v>
      </c>
      <c r="N52" s="26" t="s">
        <v>675</v>
      </c>
      <c r="O52" s="189">
        <v>0</v>
      </c>
      <c r="P52" s="4" t="s">
        <v>73</v>
      </c>
      <c r="Q52" s="198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</row>
    <row r="53" spans="1:29" ht="54.75" customHeight="1" x14ac:dyDescent="0.25">
      <c r="A53" s="439"/>
      <c r="B53" s="246"/>
      <c r="C53" s="204" t="s">
        <v>676</v>
      </c>
      <c r="D53" s="204" t="s">
        <v>677</v>
      </c>
      <c r="E53" s="441">
        <v>0.89</v>
      </c>
      <c r="F53" s="441">
        <v>1</v>
      </c>
      <c r="G53" s="442">
        <v>0.95</v>
      </c>
      <c r="H53" s="442">
        <v>0.96</v>
      </c>
      <c r="I53" s="442">
        <v>0.98</v>
      </c>
      <c r="J53" s="442">
        <v>1</v>
      </c>
      <c r="K53" s="204" t="s">
        <v>678</v>
      </c>
      <c r="L53" s="204"/>
      <c r="M53" s="32">
        <v>1</v>
      </c>
      <c r="N53" s="26" t="s">
        <v>679</v>
      </c>
      <c r="O53" s="189">
        <v>0</v>
      </c>
      <c r="P53" s="233" t="s">
        <v>680</v>
      </c>
      <c r="Q53" s="198" t="s">
        <v>115</v>
      </c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59"/>
      <c r="AC53" s="35"/>
    </row>
    <row r="54" spans="1:29" ht="54.75" customHeight="1" x14ac:dyDescent="0.25">
      <c r="A54" s="439"/>
      <c r="B54" s="246"/>
      <c r="C54" s="204"/>
      <c r="D54" s="204"/>
      <c r="E54" s="441"/>
      <c r="F54" s="441"/>
      <c r="G54" s="442"/>
      <c r="H54" s="442"/>
      <c r="I54" s="442"/>
      <c r="J54" s="442"/>
      <c r="K54" s="204"/>
      <c r="L54" s="204"/>
      <c r="M54" s="32">
        <v>2</v>
      </c>
      <c r="N54" s="26" t="s">
        <v>681</v>
      </c>
      <c r="O54" s="189">
        <v>0</v>
      </c>
      <c r="P54" s="233"/>
      <c r="Q54" s="198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59"/>
      <c r="AC54" s="35"/>
    </row>
    <row r="55" spans="1:29" ht="54.75" customHeight="1" x14ac:dyDescent="0.25">
      <c r="A55" s="439"/>
      <c r="B55" s="246"/>
      <c r="C55" s="204"/>
      <c r="D55" s="204"/>
      <c r="E55" s="441"/>
      <c r="F55" s="441"/>
      <c r="G55" s="442"/>
      <c r="H55" s="442"/>
      <c r="I55" s="442"/>
      <c r="J55" s="442"/>
      <c r="K55" s="204"/>
      <c r="L55" s="204"/>
      <c r="M55" s="32">
        <v>3</v>
      </c>
      <c r="N55" s="26" t="s">
        <v>682</v>
      </c>
      <c r="O55" s="189">
        <v>0</v>
      </c>
      <c r="P55" s="233"/>
      <c r="Q55" s="198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59"/>
      <c r="AC55" s="35"/>
    </row>
    <row r="56" spans="1:29" ht="54.75" customHeight="1" x14ac:dyDescent="0.25">
      <c r="A56" s="439"/>
      <c r="B56" s="246"/>
      <c r="C56" s="204"/>
      <c r="D56" s="204"/>
      <c r="E56" s="441"/>
      <c r="F56" s="441"/>
      <c r="G56" s="442"/>
      <c r="H56" s="442"/>
      <c r="I56" s="442"/>
      <c r="J56" s="442"/>
      <c r="K56" s="204"/>
      <c r="L56" s="204"/>
      <c r="M56" s="32">
        <v>4</v>
      </c>
      <c r="N56" s="26" t="s">
        <v>683</v>
      </c>
      <c r="O56" s="189">
        <v>0</v>
      </c>
      <c r="P56" s="233"/>
      <c r="Q56" s="5" t="s">
        <v>684</v>
      </c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59"/>
      <c r="AC56" s="35"/>
    </row>
    <row r="57" spans="1:29" ht="54.75" customHeight="1" thickBot="1" x14ac:dyDescent="0.3">
      <c r="A57" s="440"/>
      <c r="B57" s="338"/>
      <c r="C57" s="245"/>
      <c r="D57" s="245"/>
      <c r="E57" s="286"/>
      <c r="F57" s="286"/>
      <c r="G57" s="328"/>
      <c r="H57" s="328"/>
      <c r="I57" s="328"/>
      <c r="J57" s="328"/>
      <c r="K57" s="245"/>
      <c r="L57" s="245"/>
      <c r="M57" s="188">
        <v>5</v>
      </c>
      <c r="N57" s="190" t="s">
        <v>685</v>
      </c>
      <c r="O57" s="189">
        <v>0</v>
      </c>
      <c r="P57" s="335"/>
      <c r="Q57" s="120" t="s">
        <v>686</v>
      </c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</row>
    <row r="58" spans="1:29" ht="81" x14ac:dyDescent="0.25">
      <c r="A58" s="369" t="s">
        <v>214</v>
      </c>
      <c r="B58" s="372" t="s">
        <v>215</v>
      </c>
      <c r="C58" s="285" t="s">
        <v>216</v>
      </c>
      <c r="D58" s="285" t="s">
        <v>217</v>
      </c>
      <c r="E58" s="221">
        <v>1</v>
      </c>
      <c r="F58" s="221">
        <v>1</v>
      </c>
      <c r="G58" s="379"/>
      <c r="H58" s="221">
        <v>1</v>
      </c>
      <c r="I58" s="379"/>
      <c r="J58" s="221">
        <v>1</v>
      </c>
      <c r="K58" s="285" t="s">
        <v>218</v>
      </c>
      <c r="L58" s="285" t="s">
        <v>219</v>
      </c>
      <c r="M58" s="114">
        <v>1</v>
      </c>
      <c r="N58" s="126" t="s">
        <v>220</v>
      </c>
      <c r="O58" s="173">
        <f>13464000/7</f>
        <v>1923428.5714285714</v>
      </c>
      <c r="P58" s="124" t="s">
        <v>221</v>
      </c>
      <c r="Q58" s="114" t="s">
        <v>222</v>
      </c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42"/>
      <c r="AC58" s="143"/>
    </row>
    <row r="59" spans="1:29" ht="43.5" customHeight="1" x14ac:dyDescent="0.25">
      <c r="A59" s="370"/>
      <c r="B59" s="373"/>
      <c r="C59" s="246"/>
      <c r="D59" s="246"/>
      <c r="E59" s="222"/>
      <c r="F59" s="222"/>
      <c r="G59" s="377"/>
      <c r="H59" s="222"/>
      <c r="I59" s="377"/>
      <c r="J59" s="222"/>
      <c r="K59" s="246"/>
      <c r="L59" s="246"/>
      <c r="M59" s="2">
        <v>2</v>
      </c>
      <c r="N59" s="20" t="s">
        <v>223</v>
      </c>
      <c r="O59" s="170">
        <v>0</v>
      </c>
      <c r="P59" s="245" t="s">
        <v>224</v>
      </c>
      <c r="Q59" s="2" t="s">
        <v>225</v>
      </c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59"/>
      <c r="AC59" s="60"/>
    </row>
    <row r="60" spans="1:29" ht="40.5" x14ac:dyDescent="0.25">
      <c r="A60" s="370"/>
      <c r="B60" s="373"/>
      <c r="C60" s="246"/>
      <c r="D60" s="246"/>
      <c r="E60" s="222"/>
      <c r="F60" s="222"/>
      <c r="G60" s="377"/>
      <c r="H60" s="222"/>
      <c r="I60" s="377"/>
      <c r="J60" s="222"/>
      <c r="K60" s="246"/>
      <c r="L60" s="246"/>
      <c r="M60" s="2">
        <v>3</v>
      </c>
      <c r="N60" s="20" t="s">
        <v>226</v>
      </c>
      <c r="O60" s="170">
        <v>0</v>
      </c>
      <c r="P60" s="246"/>
      <c r="Q60" s="2" t="s">
        <v>227</v>
      </c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59"/>
      <c r="AC60" s="60"/>
    </row>
    <row r="61" spans="1:29" ht="27" x14ac:dyDescent="0.25">
      <c r="A61" s="370"/>
      <c r="B61" s="373"/>
      <c r="C61" s="246"/>
      <c r="D61" s="246"/>
      <c r="E61" s="222"/>
      <c r="F61" s="222"/>
      <c r="G61" s="377"/>
      <c r="H61" s="222"/>
      <c r="I61" s="377"/>
      <c r="J61" s="222"/>
      <c r="K61" s="246"/>
      <c r="L61" s="246"/>
      <c r="M61" s="2">
        <v>4</v>
      </c>
      <c r="N61" s="20" t="s">
        <v>228</v>
      </c>
      <c r="O61" s="170">
        <v>0</v>
      </c>
      <c r="P61" s="247"/>
      <c r="Q61" s="2" t="s">
        <v>229</v>
      </c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59"/>
      <c r="AC61" s="60"/>
    </row>
    <row r="62" spans="1:29" ht="54" x14ac:dyDescent="0.25">
      <c r="A62" s="370"/>
      <c r="B62" s="373"/>
      <c r="C62" s="246"/>
      <c r="D62" s="246"/>
      <c r="E62" s="222"/>
      <c r="F62" s="222"/>
      <c r="G62" s="377"/>
      <c r="H62" s="222"/>
      <c r="I62" s="377"/>
      <c r="J62" s="222"/>
      <c r="K62" s="246"/>
      <c r="L62" s="246"/>
      <c r="M62" s="2">
        <v>5</v>
      </c>
      <c r="N62" s="20" t="s">
        <v>230</v>
      </c>
      <c r="O62" s="170">
        <v>0</v>
      </c>
      <c r="P62" s="245" t="s">
        <v>231</v>
      </c>
      <c r="Q62" s="2" t="s">
        <v>229</v>
      </c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59"/>
      <c r="AC62" s="60"/>
    </row>
    <row r="63" spans="1:29" ht="27" x14ac:dyDescent="0.25">
      <c r="A63" s="370"/>
      <c r="B63" s="373"/>
      <c r="C63" s="246"/>
      <c r="D63" s="246"/>
      <c r="E63" s="222"/>
      <c r="F63" s="222"/>
      <c r="G63" s="377"/>
      <c r="H63" s="222"/>
      <c r="I63" s="377"/>
      <c r="J63" s="222"/>
      <c r="K63" s="246"/>
      <c r="L63" s="246"/>
      <c r="M63" s="2">
        <v>6</v>
      </c>
      <c r="N63" s="20" t="s">
        <v>232</v>
      </c>
      <c r="O63" s="170">
        <v>0</v>
      </c>
      <c r="P63" s="247"/>
      <c r="Q63" s="2" t="s">
        <v>233</v>
      </c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59"/>
      <c r="AC63" s="60"/>
    </row>
    <row r="64" spans="1:29" ht="40.5" x14ac:dyDescent="0.25">
      <c r="A64" s="370"/>
      <c r="B64" s="373"/>
      <c r="C64" s="247"/>
      <c r="D64" s="247"/>
      <c r="E64" s="223"/>
      <c r="F64" s="223"/>
      <c r="G64" s="378"/>
      <c r="H64" s="223"/>
      <c r="I64" s="378"/>
      <c r="J64" s="223"/>
      <c r="K64" s="247"/>
      <c r="L64" s="246"/>
      <c r="M64" s="2">
        <v>7</v>
      </c>
      <c r="N64" s="20" t="s">
        <v>234</v>
      </c>
      <c r="O64" s="170">
        <v>0</v>
      </c>
      <c r="P64" s="8" t="s">
        <v>235</v>
      </c>
      <c r="Q64" s="26" t="s">
        <v>236</v>
      </c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59"/>
      <c r="AC64" s="60"/>
    </row>
    <row r="65" spans="1:29" ht="54" x14ac:dyDescent="0.25">
      <c r="A65" s="370"/>
      <c r="B65" s="373"/>
      <c r="C65" s="245" t="s">
        <v>237</v>
      </c>
      <c r="D65" s="245" t="s">
        <v>238</v>
      </c>
      <c r="E65" s="226">
        <v>0.77</v>
      </c>
      <c r="F65" s="226">
        <v>0.9</v>
      </c>
      <c r="G65" s="376"/>
      <c r="H65" s="245"/>
      <c r="I65" s="245"/>
      <c r="J65" s="226">
        <v>0.9</v>
      </c>
      <c r="K65" s="245" t="s">
        <v>239</v>
      </c>
      <c r="L65" s="246"/>
      <c r="M65" s="2">
        <v>1</v>
      </c>
      <c r="N65" s="20" t="s">
        <v>240</v>
      </c>
      <c r="O65" s="170">
        <v>1923428.5714285714</v>
      </c>
      <c r="P65" s="245" t="s">
        <v>241</v>
      </c>
      <c r="Q65" s="5" t="s">
        <v>242</v>
      </c>
      <c r="R65" s="38"/>
      <c r="S65" s="38"/>
      <c r="T65" s="38"/>
      <c r="U65" s="61"/>
      <c r="V65" s="61"/>
      <c r="W65" s="61"/>
      <c r="X65" s="61"/>
      <c r="Y65" s="61"/>
      <c r="Z65" s="61"/>
      <c r="AA65" s="35"/>
      <c r="AB65" s="59"/>
      <c r="AC65" s="60"/>
    </row>
    <row r="66" spans="1:29" ht="27" x14ac:dyDescent="0.25">
      <c r="A66" s="370"/>
      <c r="B66" s="373"/>
      <c r="C66" s="246"/>
      <c r="D66" s="246"/>
      <c r="E66" s="222"/>
      <c r="F66" s="222"/>
      <c r="G66" s="377"/>
      <c r="H66" s="246"/>
      <c r="I66" s="246"/>
      <c r="J66" s="222"/>
      <c r="K66" s="246"/>
      <c r="L66" s="246"/>
      <c r="M66" s="2">
        <v>2</v>
      </c>
      <c r="N66" s="20" t="s">
        <v>243</v>
      </c>
      <c r="O66" s="170">
        <v>0</v>
      </c>
      <c r="P66" s="246"/>
      <c r="Q66" s="5" t="s">
        <v>242</v>
      </c>
      <c r="R66" s="38"/>
      <c r="S66" s="38"/>
      <c r="T66" s="38"/>
      <c r="U66" s="61"/>
      <c r="V66" s="61"/>
      <c r="W66" s="61"/>
      <c r="X66" s="61"/>
      <c r="Y66" s="61"/>
      <c r="Z66" s="61"/>
      <c r="AA66" s="61"/>
      <c r="AB66" s="62"/>
      <c r="AC66" s="63"/>
    </row>
    <row r="67" spans="1:29" ht="27" x14ac:dyDescent="0.25">
      <c r="A67" s="370"/>
      <c r="B67" s="373"/>
      <c r="C67" s="246"/>
      <c r="D67" s="246"/>
      <c r="E67" s="222"/>
      <c r="F67" s="222"/>
      <c r="G67" s="377"/>
      <c r="H67" s="246"/>
      <c r="I67" s="246"/>
      <c r="J67" s="222"/>
      <c r="K67" s="246"/>
      <c r="L67" s="246"/>
      <c r="M67" s="2"/>
      <c r="N67" s="20" t="s">
        <v>244</v>
      </c>
      <c r="O67" s="170">
        <v>0</v>
      </c>
      <c r="P67" s="247"/>
      <c r="Q67" s="5" t="s">
        <v>242</v>
      </c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59"/>
      <c r="AC67" s="60"/>
    </row>
    <row r="68" spans="1:29" ht="81" x14ac:dyDescent="0.25">
      <c r="A68" s="370"/>
      <c r="B68" s="373"/>
      <c r="C68" s="246"/>
      <c r="D68" s="246"/>
      <c r="E68" s="222"/>
      <c r="F68" s="222"/>
      <c r="G68" s="377"/>
      <c r="H68" s="246"/>
      <c r="I68" s="246"/>
      <c r="J68" s="222"/>
      <c r="K68" s="246"/>
      <c r="L68" s="246"/>
      <c r="M68" s="2">
        <v>3</v>
      </c>
      <c r="N68" s="20" t="s">
        <v>245</v>
      </c>
      <c r="O68" s="170">
        <v>0</v>
      </c>
      <c r="P68" s="8" t="s">
        <v>246</v>
      </c>
      <c r="Q68" s="235" t="s">
        <v>242</v>
      </c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59"/>
      <c r="AC68" s="60"/>
    </row>
    <row r="69" spans="1:29" ht="40.5" x14ac:dyDescent="0.25">
      <c r="A69" s="370"/>
      <c r="B69" s="373"/>
      <c r="C69" s="247"/>
      <c r="D69" s="247"/>
      <c r="E69" s="223"/>
      <c r="F69" s="223"/>
      <c r="G69" s="378"/>
      <c r="H69" s="247"/>
      <c r="I69" s="247"/>
      <c r="J69" s="223"/>
      <c r="K69" s="247"/>
      <c r="L69" s="246"/>
      <c r="M69" s="2">
        <v>4</v>
      </c>
      <c r="N69" s="20" t="s">
        <v>247</v>
      </c>
      <c r="O69" s="170">
        <v>0</v>
      </c>
      <c r="P69" s="8" t="s">
        <v>248</v>
      </c>
      <c r="Q69" s="234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59"/>
      <c r="AC69" s="60"/>
    </row>
    <row r="70" spans="1:29" ht="54" x14ac:dyDescent="0.25">
      <c r="A70" s="370"/>
      <c r="B70" s="373"/>
      <c r="C70" s="245" t="s">
        <v>249</v>
      </c>
      <c r="D70" s="245" t="s">
        <v>250</v>
      </c>
      <c r="E70" s="226">
        <v>1</v>
      </c>
      <c r="F70" s="226">
        <v>1</v>
      </c>
      <c r="G70" s="226">
        <v>1</v>
      </c>
      <c r="H70" s="245"/>
      <c r="I70" s="245"/>
      <c r="J70" s="245"/>
      <c r="K70" s="245" t="s">
        <v>251</v>
      </c>
      <c r="L70" s="246"/>
      <c r="M70" s="2">
        <v>1</v>
      </c>
      <c r="N70" s="20" t="s">
        <v>252</v>
      </c>
      <c r="O70" s="170">
        <v>1703400</v>
      </c>
      <c r="P70" s="245" t="s">
        <v>253</v>
      </c>
      <c r="Q70" s="235" t="s">
        <v>254</v>
      </c>
      <c r="R70" s="38"/>
      <c r="S70" s="38"/>
      <c r="T70" s="38"/>
      <c r="U70" s="61"/>
      <c r="V70" s="61"/>
      <c r="W70" s="61"/>
      <c r="X70" s="61"/>
      <c r="Y70" s="61"/>
      <c r="Z70" s="61"/>
      <c r="AA70" s="61"/>
      <c r="AB70" s="62"/>
      <c r="AC70" s="63"/>
    </row>
    <row r="71" spans="1:29" ht="40.5" x14ac:dyDescent="0.25">
      <c r="A71" s="370"/>
      <c r="B71" s="373"/>
      <c r="C71" s="246"/>
      <c r="D71" s="246"/>
      <c r="E71" s="222"/>
      <c r="F71" s="222"/>
      <c r="G71" s="222"/>
      <c r="H71" s="246" t="s">
        <v>255</v>
      </c>
      <c r="I71" s="246" t="s">
        <v>255</v>
      </c>
      <c r="J71" s="246" t="s">
        <v>255</v>
      </c>
      <c r="K71" s="246"/>
      <c r="L71" s="246"/>
      <c r="M71" s="2">
        <v>2</v>
      </c>
      <c r="N71" s="20" t="s">
        <v>256</v>
      </c>
      <c r="O71" s="170">
        <v>0</v>
      </c>
      <c r="P71" s="246"/>
      <c r="Q71" s="228"/>
      <c r="R71" s="38"/>
      <c r="S71" s="38"/>
      <c r="T71" s="38"/>
      <c r="U71" s="38"/>
      <c r="V71" s="38"/>
      <c r="W71" s="35"/>
      <c r="X71" s="38"/>
      <c r="Y71" s="38"/>
      <c r="Z71" s="35"/>
      <c r="AA71" s="38"/>
      <c r="AB71" s="64"/>
      <c r="AC71" s="60"/>
    </row>
    <row r="72" spans="1:29" ht="54" x14ac:dyDescent="0.25">
      <c r="A72" s="370"/>
      <c r="B72" s="373"/>
      <c r="C72" s="246"/>
      <c r="D72" s="246"/>
      <c r="E72" s="222"/>
      <c r="F72" s="222"/>
      <c r="G72" s="222"/>
      <c r="H72" s="246"/>
      <c r="I72" s="246"/>
      <c r="J72" s="246"/>
      <c r="K72" s="246"/>
      <c r="L72" s="246"/>
      <c r="M72" s="2">
        <v>3</v>
      </c>
      <c r="N72" s="20" t="s">
        <v>257</v>
      </c>
      <c r="O72" s="170">
        <v>0</v>
      </c>
      <c r="P72" s="246"/>
      <c r="Q72" s="228"/>
      <c r="R72" s="38"/>
      <c r="S72" s="38"/>
      <c r="T72" s="38"/>
      <c r="U72" s="38"/>
      <c r="V72" s="38"/>
      <c r="W72" s="35"/>
      <c r="X72" s="38"/>
      <c r="Y72" s="38"/>
      <c r="Z72" s="35"/>
      <c r="AA72" s="38"/>
      <c r="AB72" s="64"/>
      <c r="AC72" s="60"/>
    </row>
    <row r="73" spans="1:29" ht="54" x14ac:dyDescent="0.25">
      <c r="A73" s="370"/>
      <c r="B73" s="373"/>
      <c r="C73" s="246"/>
      <c r="D73" s="246"/>
      <c r="E73" s="222"/>
      <c r="F73" s="222"/>
      <c r="G73" s="222"/>
      <c r="H73" s="246"/>
      <c r="I73" s="246"/>
      <c r="J73" s="246"/>
      <c r="K73" s="246"/>
      <c r="L73" s="246"/>
      <c r="M73" s="2">
        <v>4</v>
      </c>
      <c r="N73" s="20" t="s">
        <v>258</v>
      </c>
      <c r="O73" s="170">
        <v>0</v>
      </c>
      <c r="P73" s="246"/>
      <c r="Q73" s="234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59"/>
      <c r="AC73" s="60"/>
    </row>
    <row r="74" spans="1:29" ht="67.5" x14ac:dyDescent="0.25">
      <c r="A74" s="370"/>
      <c r="B74" s="373"/>
      <c r="C74" s="247"/>
      <c r="D74" s="247"/>
      <c r="E74" s="223"/>
      <c r="F74" s="223"/>
      <c r="G74" s="223"/>
      <c r="H74" s="247"/>
      <c r="I74" s="247"/>
      <c r="J74" s="247"/>
      <c r="K74" s="247"/>
      <c r="L74" s="246"/>
      <c r="M74" s="2">
        <v>5</v>
      </c>
      <c r="N74" s="20" t="s">
        <v>259</v>
      </c>
      <c r="O74" s="170">
        <v>0</v>
      </c>
      <c r="P74" s="247"/>
      <c r="Q74" s="26" t="s">
        <v>260</v>
      </c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64"/>
      <c r="AC74" s="48"/>
    </row>
    <row r="75" spans="1:29" ht="40.5" x14ac:dyDescent="0.25">
      <c r="A75" s="370"/>
      <c r="B75" s="373"/>
      <c r="C75" s="245" t="s">
        <v>261</v>
      </c>
      <c r="D75" s="245" t="s">
        <v>262</v>
      </c>
      <c r="E75" s="382">
        <v>0.75</v>
      </c>
      <c r="F75" s="226">
        <v>1</v>
      </c>
      <c r="G75" s="376"/>
      <c r="H75" s="376"/>
      <c r="I75" s="226">
        <v>1</v>
      </c>
      <c r="J75" s="389"/>
      <c r="K75" s="245" t="s">
        <v>263</v>
      </c>
      <c r="L75" s="246"/>
      <c r="M75" s="245">
        <v>1</v>
      </c>
      <c r="N75" s="332" t="s">
        <v>264</v>
      </c>
      <c r="O75" s="170">
        <v>1923428.57142857</v>
      </c>
      <c r="P75" s="8" t="s">
        <v>265</v>
      </c>
      <c r="Q75" s="235" t="s">
        <v>266</v>
      </c>
      <c r="R75" s="322"/>
      <c r="S75" s="322"/>
      <c r="T75" s="322"/>
      <c r="U75" s="322"/>
      <c r="V75" s="322"/>
      <c r="W75" s="322"/>
      <c r="X75" s="385"/>
      <c r="Y75" s="385"/>
      <c r="Z75" s="385"/>
      <c r="AA75" s="385"/>
      <c r="AB75" s="385"/>
      <c r="AC75" s="380"/>
    </row>
    <row r="76" spans="1:29" ht="97.5" customHeight="1" x14ac:dyDescent="0.25">
      <c r="A76" s="370"/>
      <c r="B76" s="373"/>
      <c r="C76" s="246"/>
      <c r="D76" s="247"/>
      <c r="E76" s="384"/>
      <c r="F76" s="223"/>
      <c r="G76" s="378"/>
      <c r="H76" s="378"/>
      <c r="I76" s="223"/>
      <c r="J76" s="390"/>
      <c r="K76" s="247"/>
      <c r="L76" s="246"/>
      <c r="M76" s="247"/>
      <c r="N76" s="334"/>
      <c r="O76" s="170">
        <v>8618330</v>
      </c>
      <c r="P76" s="8" t="s">
        <v>267</v>
      </c>
      <c r="Q76" s="234"/>
      <c r="R76" s="324"/>
      <c r="S76" s="324"/>
      <c r="T76" s="324"/>
      <c r="U76" s="324"/>
      <c r="V76" s="324"/>
      <c r="W76" s="324"/>
      <c r="X76" s="386"/>
      <c r="Y76" s="386"/>
      <c r="Z76" s="386"/>
      <c r="AA76" s="386"/>
      <c r="AB76" s="386"/>
      <c r="AC76" s="381"/>
    </row>
    <row r="77" spans="1:29" ht="73.5" customHeight="1" x14ac:dyDescent="0.25">
      <c r="A77" s="370"/>
      <c r="B77" s="373"/>
      <c r="C77" s="246"/>
      <c r="D77" s="245" t="s">
        <v>268</v>
      </c>
      <c r="E77" s="382">
        <v>1</v>
      </c>
      <c r="F77" s="226">
        <v>1</v>
      </c>
      <c r="G77" s="376"/>
      <c r="H77" s="226">
        <v>1</v>
      </c>
      <c r="I77" s="226"/>
      <c r="J77" s="226">
        <v>1</v>
      </c>
      <c r="K77" s="245" t="s">
        <v>269</v>
      </c>
      <c r="L77" s="246"/>
      <c r="M77" s="245">
        <v>2</v>
      </c>
      <c r="N77" s="332" t="s">
        <v>270</v>
      </c>
      <c r="O77" s="170">
        <v>0</v>
      </c>
      <c r="P77" s="8" t="s">
        <v>271</v>
      </c>
      <c r="Q77" s="235" t="s">
        <v>260</v>
      </c>
      <c r="R77" s="38"/>
      <c r="S77" s="38"/>
      <c r="T77" s="38"/>
      <c r="U77" s="385"/>
      <c r="V77" s="385"/>
      <c r="W77" s="385"/>
      <c r="X77" s="322"/>
      <c r="Y77" s="322"/>
      <c r="Z77" s="322"/>
      <c r="AA77" s="322"/>
      <c r="AB77" s="322"/>
      <c r="AC77" s="387"/>
    </row>
    <row r="78" spans="1:29" ht="40.5" x14ac:dyDescent="0.25">
      <c r="A78" s="370"/>
      <c r="B78" s="373"/>
      <c r="C78" s="246"/>
      <c r="D78" s="246"/>
      <c r="E78" s="383"/>
      <c r="F78" s="222"/>
      <c r="G78" s="377"/>
      <c r="H78" s="222"/>
      <c r="I78" s="222"/>
      <c r="J78" s="222"/>
      <c r="K78" s="246"/>
      <c r="L78" s="246"/>
      <c r="M78" s="247"/>
      <c r="N78" s="334"/>
      <c r="O78" s="170">
        <v>0</v>
      </c>
      <c r="P78" s="8" t="s">
        <v>272</v>
      </c>
      <c r="Q78" s="234"/>
      <c r="R78" s="38"/>
      <c r="S78" s="38"/>
      <c r="T78" s="38"/>
      <c r="U78" s="386"/>
      <c r="V78" s="386"/>
      <c r="W78" s="386"/>
      <c r="X78" s="324"/>
      <c r="Y78" s="324"/>
      <c r="Z78" s="324"/>
      <c r="AA78" s="324"/>
      <c r="AB78" s="324"/>
      <c r="AC78" s="388"/>
    </row>
    <row r="79" spans="1:29" ht="57" customHeight="1" x14ac:dyDescent="0.25">
      <c r="A79" s="370"/>
      <c r="B79" s="373"/>
      <c r="C79" s="246"/>
      <c r="D79" s="246"/>
      <c r="E79" s="383"/>
      <c r="F79" s="222"/>
      <c r="G79" s="377"/>
      <c r="H79" s="222"/>
      <c r="I79" s="222"/>
      <c r="J79" s="222"/>
      <c r="K79" s="246"/>
      <c r="L79" s="246"/>
      <c r="M79" s="2">
        <v>3</v>
      </c>
      <c r="N79" s="20" t="s">
        <v>273</v>
      </c>
      <c r="O79" s="170">
        <v>0</v>
      </c>
      <c r="P79" s="245" t="s">
        <v>274</v>
      </c>
      <c r="Q79" s="5" t="s">
        <v>266</v>
      </c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64"/>
      <c r="AC79" s="65"/>
    </row>
    <row r="80" spans="1:29" ht="40.5" x14ac:dyDescent="0.25">
      <c r="A80" s="370"/>
      <c r="B80" s="373"/>
      <c r="C80" s="246"/>
      <c r="D80" s="247"/>
      <c r="E80" s="384"/>
      <c r="F80" s="223"/>
      <c r="G80" s="378"/>
      <c r="H80" s="223"/>
      <c r="I80" s="223"/>
      <c r="J80" s="223"/>
      <c r="K80" s="247"/>
      <c r="L80" s="246"/>
      <c r="M80" s="2">
        <v>4</v>
      </c>
      <c r="N80" s="20" t="s">
        <v>275</v>
      </c>
      <c r="O80" s="170">
        <v>0</v>
      </c>
      <c r="P80" s="247"/>
      <c r="Q80" s="5" t="s">
        <v>276</v>
      </c>
      <c r="R80" s="38"/>
      <c r="S80" s="38"/>
      <c r="T80" s="38"/>
      <c r="U80" s="32"/>
      <c r="V80" s="32"/>
      <c r="W80" s="32"/>
      <c r="X80" s="32"/>
      <c r="Y80" s="32"/>
      <c r="Z80" s="32"/>
      <c r="AA80" s="35"/>
      <c r="AB80" s="35"/>
      <c r="AC80" s="60"/>
    </row>
    <row r="81" spans="1:29" ht="27" x14ac:dyDescent="0.25">
      <c r="A81" s="370"/>
      <c r="B81" s="373"/>
      <c r="C81" s="246"/>
      <c r="D81" s="245" t="s">
        <v>666</v>
      </c>
      <c r="E81" s="382">
        <v>1</v>
      </c>
      <c r="F81" s="226">
        <v>1</v>
      </c>
      <c r="G81" s="226"/>
      <c r="H81" s="226">
        <v>1</v>
      </c>
      <c r="I81" s="226">
        <v>1</v>
      </c>
      <c r="J81" s="226">
        <v>1</v>
      </c>
      <c r="K81" s="245" t="s">
        <v>277</v>
      </c>
      <c r="L81" s="246"/>
      <c r="M81" s="2">
        <v>1</v>
      </c>
      <c r="N81" s="20" t="s">
        <v>278</v>
      </c>
      <c r="O81" s="170">
        <v>1923428.57142857</v>
      </c>
      <c r="P81" s="245" t="s">
        <v>235</v>
      </c>
      <c r="Q81" s="235" t="s">
        <v>225</v>
      </c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59"/>
      <c r="AC81" s="60"/>
    </row>
    <row r="82" spans="1:29" ht="40.5" x14ac:dyDescent="0.25">
      <c r="A82" s="370"/>
      <c r="B82" s="373"/>
      <c r="C82" s="246"/>
      <c r="D82" s="246"/>
      <c r="E82" s="383"/>
      <c r="F82" s="222"/>
      <c r="G82" s="222"/>
      <c r="H82" s="222"/>
      <c r="I82" s="222"/>
      <c r="J82" s="222"/>
      <c r="K82" s="246"/>
      <c r="L82" s="246"/>
      <c r="M82" s="2">
        <v>2</v>
      </c>
      <c r="N82" s="20" t="s">
        <v>279</v>
      </c>
      <c r="O82" s="170">
        <v>0</v>
      </c>
      <c r="P82" s="246"/>
      <c r="Q82" s="228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59"/>
      <c r="AC82" s="60"/>
    </row>
    <row r="83" spans="1:29" ht="40.5" x14ac:dyDescent="0.25">
      <c r="A83" s="370"/>
      <c r="B83" s="373"/>
      <c r="C83" s="246"/>
      <c r="D83" s="246"/>
      <c r="E83" s="383"/>
      <c r="F83" s="222"/>
      <c r="G83" s="222"/>
      <c r="H83" s="222"/>
      <c r="I83" s="222"/>
      <c r="J83" s="222"/>
      <c r="K83" s="246"/>
      <c r="L83" s="246"/>
      <c r="M83" s="2">
        <v>3</v>
      </c>
      <c r="N83" s="20" t="s">
        <v>280</v>
      </c>
      <c r="O83" s="170">
        <v>0</v>
      </c>
      <c r="P83" s="246"/>
      <c r="Q83" s="228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59"/>
      <c r="AC83" s="60"/>
    </row>
    <row r="84" spans="1:29" ht="40.5" x14ac:dyDescent="0.25">
      <c r="A84" s="370"/>
      <c r="B84" s="373"/>
      <c r="C84" s="247"/>
      <c r="D84" s="247"/>
      <c r="E84" s="384"/>
      <c r="F84" s="223"/>
      <c r="G84" s="223"/>
      <c r="H84" s="223"/>
      <c r="I84" s="223"/>
      <c r="J84" s="223"/>
      <c r="K84" s="247"/>
      <c r="L84" s="246"/>
      <c r="M84" s="2">
        <v>4</v>
      </c>
      <c r="N84" s="20" t="s">
        <v>281</v>
      </c>
      <c r="O84" s="170">
        <v>0</v>
      </c>
      <c r="P84" s="247"/>
      <c r="Q84" s="234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59"/>
      <c r="AC84" s="60"/>
    </row>
    <row r="85" spans="1:29" ht="93.75" customHeight="1" x14ac:dyDescent="0.25">
      <c r="A85" s="370"/>
      <c r="B85" s="373"/>
      <c r="C85" s="245" t="s">
        <v>282</v>
      </c>
      <c r="D85" s="245" t="s">
        <v>283</v>
      </c>
      <c r="E85" s="226">
        <v>1</v>
      </c>
      <c r="F85" s="226">
        <v>1</v>
      </c>
      <c r="G85" s="376"/>
      <c r="H85" s="226">
        <v>1</v>
      </c>
      <c r="I85" s="245"/>
      <c r="J85" s="226">
        <v>1</v>
      </c>
      <c r="K85" s="245" t="s">
        <v>284</v>
      </c>
      <c r="L85" s="246"/>
      <c r="M85" s="245">
        <v>1</v>
      </c>
      <c r="N85" s="332" t="s">
        <v>285</v>
      </c>
      <c r="O85" s="170">
        <v>1923428.57142857</v>
      </c>
      <c r="P85" s="8" t="s">
        <v>286</v>
      </c>
      <c r="Q85" s="351" t="s">
        <v>236</v>
      </c>
      <c r="R85" s="26"/>
      <c r="S85" s="26"/>
      <c r="T85" s="26"/>
      <c r="U85" s="385"/>
      <c r="V85" s="385"/>
      <c r="W85" s="385"/>
      <c r="X85" s="385"/>
      <c r="Y85" s="385"/>
      <c r="Z85" s="385"/>
      <c r="AA85" s="385"/>
      <c r="AB85" s="385"/>
      <c r="AC85" s="380"/>
    </row>
    <row r="86" spans="1:29" ht="91.5" customHeight="1" x14ac:dyDescent="0.25">
      <c r="A86" s="370"/>
      <c r="B86" s="373"/>
      <c r="C86" s="246"/>
      <c r="D86" s="246"/>
      <c r="E86" s="222"/>
      <c r="F86" s="222"/>
      <c r="G86" s="377"/>
      <c r="H86" s="222"/>
      <c r="I86" s="246"/>
      <c r="J86" s="222"/>
      <c r="K86" s="246"/>
      <c r="L86" s="246"/>
      <c r="M86" s="246"/>
      <c r="N86" s="333"/>
      <c r="O86" s="170">
        <v>0</v>
      </c>
      <c r="P86" s="8" t="s">
        <v>287</v>
      </c>
      <c r="Q86" s="352"/>
      <c r="R86" s="26"/>
      <c r="S86" s="26"/>
      <c r="T86" s="26"/>
      <c r="U86" s="394"/>
      <c r="V86" s="394"/>
      <c r="W86" s="394"/>
      <c r="X86" s="394"/>
      <c r="Y86" s="394"/>
      <c r="Z86" s="394"/>
      <c r="AA86" s="394"/>
      <c r="AB86" s="394"/>
      <c r="AC86" s="395"/>
    </row>
    <row r="87" spans="1:29" ht="70.5" customHeight="1" x14ac:dyDescent="0.25">
      <c r="A87" s="370"/>
      <c r="B87" s="373"/>
      <c r="C87" s="246"/>
      <c r="D87" s="246"/>
      <c r="E87" s="222"/>
      <c r="F87" s="222"/>
      <c r="G87" s="377"/>
      <c r="H87" s="222"/>
      <c r="I87" s="246"/>
      <c r="J87" s="222"/>
      <c r="K87" s="246"/>
      <c r="L87" s="246"/>
      <c r="M87" s="247"/>
      <c r="N87" s="334"/>
      <c r="O87" s="170">
        <v>0</v>
      </c>
      <c r="P87" s="391" t="s">
        <v>288</v>
      </c>
      <c r="Q87" s="353"/>
      <c r="R87" s="26"/>
      <c r="S87" s="26"/>
      <c r="T87" s="26"/>
      <c r="U87" s="386"/>
      <c r="V87" s="386"/>
      <c r="W87" s="386"/>
      <c r="X87" s="386"/>
      <c r="Y87" s="386"/>
      <c r="Z87" s="386"/>
      <c r="AA87" s="386"/>
      <c r="AB87" s="386"/>
      <c r="AC87" s="381"/>
    </row>
    <row r="88" spans="1:29" ht="27" x14ac:dyDescent="0.25">
      <c r="A88" s="370"/>
      <c r="B88" s="373"/>
      <c r="C88" s="246"/>
      <c r="D88" s="246"/>
      <c r="E88" s="222"/>
      <c r="F88" s="222"/>
      <c r="G88" s="377"/>
      <c r="H88" s="222"/>
      <c r="I88" s="246"/>
      <c r="J88" s="222"/>
      <c r="K88" s="246"/>
      <c r="L88" s="246"/>
      <c r="M88" s="2">
        <v>2</v>
      </c>
      <c r="N88" s="20" t="s">
        <v>289</v>
      </c>
      <c r="O88" s="170">
        <v>0</v>
      </c>
      <c r="P88" s="393"/>
      <c r="Q88" s="66" t="s">
        <v>266</v>
      </c>
      <c r="R88" s="26"/>
      <c r="S88" s="26"/>
      <c r="T88" s="26"/>
      <c r="U88" s="35"/>
      <c r="V88" s="26"/>
      <c r="W88" s="26"/>
      <c r="X88" s="35"/>
      <c r="Y88" s="26"/>
      <c r="Z88" s="26"/>
      <c r="AA88" s="26"/>
      <c r="AB88" s="66"/>
      <c r="AC88" s="67"/>
    </row>
    <row r="89" spans="1:29" ht="40.5" x14ac:dyDescent="0.25">
      <c r="A89" s="370"/>
      <c r="B89" s="373"/>
      <c r="C89" s="246"/>
      <c r="D89" s="246"/>
      <c r="E89" s="222"/>
      <c r="F89" s="222"/>
      <c r="G89" s="377"/>
      <c r="H89" s="222"/>
      <c r="I89" s="246"/>
      <c r="J89" s="222"/>
      <c r="K89" s="246"/>
      <c r="L89" s="246"/>
      <c r="M89" s="2">
        <v>3</v>
      </c>
      <c r="N89" s="20" t="s">
        <v>290</v>
      </c>
      <c r="O89" s="170">
        <v>0</v>
      </c>
      <c r="P89" s="391" t="s">
        <v>235</v>
      </c>
      <c r="Q89" s="66" t="s">
        <v>236</v>
      </c>
      <c r="R89" s="26"/>
      <c r="S89" s="26"/>
      <c r="T89" s="26"/>
      <c r="U89" s="35"/>
      <c r="V89" s="26"/>
      <c r="W89" s="26"/>
      <c r="X89" s="35"/>
      <c r="Y89" s="26"/>
      <c r="Z89" s="26"/>
      <c r="AA89" s="26"/>
      <c r="AB89" s="66"/>
      <c r="AC89" s="67"/>
    </row>
    <row r="90" spans="1:29" ht="27" x14ac:dyDescent="0.25">
      <c r="A90" s="370"/>
      <c r="B90" s="373"/>
      <c r="C90" s="247"/>
      <c r="D90" s="247"/>
      <c r="E90" s="223"/>
      <c r="F90" s="223"/>
      <c r="G90" s="378"/>
      <c r="H90" s="223"/>
      <c r="I90" s="247"/>
      <c r="J90" s="223"/>
      <c r="K90" s="247"/>
      <c r="L90" s="246"/>
      <c r="M90" s="2">
        <v>4</v>
      </c>
      <c r="N90" s="20" t="s">
        <v>291</v>
      </c>
      <c r="O90" s="170">
        <v>0</v>
      </c>
      <c r="P90" s="393"/>
      <c r="Q90" s="66" t="s">
        <v>236</v>
      </c>
      <c r="R90" s="26"/>
      <c r="S90" s="26"/>
      <c r="T90" s="26"/>
      <c r="U90" s="35"/>
      <c r="V90" s="26"/>
      <c r="W90" s="26"/>
      <c r="X90" s="35"/>
      <c r="Y90" s="26"/>
      <c r="Z90" s="26"/>
      <c r="AA90" s="26"/>
      <c r="AB90" s="66"/>
      <c r="AC90" s="67"/>
    </row>
    <row r="91" spans="1:29" ht="40.5" x14ac:dyDescent="0.25">
      <c r="A91" s="370"/>
      <c r="B91" s="373"/>
      <c r="C91" s="245" t="s">
        <v>292</v>
      </c>
      <c r="D91" s="245" t="s">
        <v>639</v>
      </c>
      <c r="E91" s="358">
        <v>0</v>
      </c>
      <c r="F91" s="362">
        <v>1</v>
      </c>
      <c r="G91" s="365"/>
      <c r="H91" s="365"/>
      <c r="I91" s="358">
        <v>1</v>
      </c>
      <c r="J91" s="365"/>
      <c r="K91" s="245" t="s">
        <v>293</v>
      </c>
      <c r="L91" s="246"/>
      <c r="M91" s="49">
        <v>1</v>
      </c>
      <c r="N91" s="20" t="s">
        <v>294</v>
      </c>
      <c r="O91" s="170">
        <v>1923428.57142857</v>
      </c>
      <c r="P91" s="391" t="s">
        <v>235</v>
      </c>
      <c r="Q91" s="358" t="s">
        <v>295</v>
      </c>
      <c r="R91" s="68"/>
      <c r="S91" s="68"/>
      <c r="T91" s="68"/>
      <c r="U91" s="68"/>
      <c r="V91" s="35"/>
      <c r="W91" s="68"/>
      <c r="X91" s="68"/>
      <c r="Y91" s="68"/>
      <c r="Z91" s="68"/>
      <c r="AA91" s="68"/>
      <c r="AB91" s="68"/>
      <c r="AC91" s="69"/>
    </row>
    <row r="92" spans="1:29" ht="27" x14ac:dyDescent="0.25">
      <c r="A92" s="370"/>
      <c r="B92" s="373"/>
      <c r="C92" s="246"/>
      <c r="D92" s="246"/>
      <c r="E92" s="359"/>
      <c r="F92" s="363"/>
      <c r="G92" s="366"/>
      <c r="H92" s="366"/>
      <c r="I92" s="359"/>
      <c r="J92" s="366"/>
      <c r="K92" s="246"/>
      <c r="L92" s="246"/>
      <c r="M92" s="49">
        <v>2</v>
      </c>
      <c r="N92" s="20" t="s">
        <v>296</v>
      </c>
      <c r="O92" s="170">
        <v>0</v>
      </c>
      <c r="P92" s="392"/>
      <c r="Q92" s="360"/>
      <c r="R92" s="68"/>
      <c r="S92" s="68"/>
      <c r="T92" s="68"/>
      <c r="U92" s="68"/>
      <c r="V92" s="68"/>
      <c r="W92" s="35"/>
      <c r="X92" s="68"/>
      <c r="Y92" s="68"/>
      <c r="Z92" s="68"/>
      <c r="AA92" s="68"/>
      <c r="AB92" s="68"/>
      <c r="AC92" s="69"/>
    </row>
    <row r="93" spans="1:29" ht="24" customHeight="1" x14ac:dyDescent="0.25">
      <c r="A93" s="370"/>
      <c r="B93" s="373"/>
      <c r="C93" s="246"/>
      <c r="D93" s="246"/>
      <c r="E93" s="359"/>
      <c r="F93" s="363"/>
      <c r="G93" s="366"/>
      <c r="H93" s="366"/>
      <c r="I93" s="359"/>
      <c r="J93" s="366"/>
      <c r="K93" s="246"/>
      <c r="L93" s="246"/>
      <c r="M93" s="49">
        <v>3</v>
      </c>
      <c r="N93" s="20" t="s">
        <v>297</v>
      </c>
      <c r="O93" s="170">
        <v>0</v>
      </c>
      <c r="P93" s="392"/>
      <c r="Q93" s="70" t="s">
        <v>298</v>
      </c>
      <c r="R93" s="68"/>
      <c r="S93" s="68"/>
      <c r="T93" s="68"/>
      <c r="U93" s="68"/>
      <c r="V93" s="68"/>
      <c r="W93" s="35"/>
      <c r="X93" s="68"/>
      <c r="Y93" s="68"/>
      <c r="Z93" s="68"/>
      <c r="AA93" s="68"/>
      <c r="AB93" s="68"/>
      <c r="AC93" s="69"/>
    </row>
    <row r="94" spans="1:29" ht="29.25" customHeight="1" x14ac:dyDescent="0.25">
      <c r="A94" s="370"/>
      <c r="B94" s="373"/>
      <c r="C94" s="247"/>
      <c r="D94" s="247"/>
      <c r="E94" s="360"/>
      <c r="F94" s="364"/>
      <c r="G94" s="367"/>
      <c r="H94" s="367"/>
      <c r="I94" s="360"/>
      <c r="J94" s="367"/>
      <c r="K94" s="247"/>
      <c r="L94" s="246"/>
      <c r="M94" s="49">
        <v>4</v>
      </c>
      <c r="N94" s="20" t="s">
        <v>299</v>
      </c>
      <c r="O94" s="170">
        <v>0</v>
      </c>
      <c r="P94" s="393"/>
      <c r="Q94" s="70" t="s">
        <v>298</v>
      </c>
      <c r="R94" s="68"/>
      <c r="S94" s="68"/>
      <c r="T94" s="68"/>
      <c r="U94" s="68"/>
      <c r="V94" s="68"/>
      <c r="W94" s="68"/>
      <c r="X94" s="35"/>
      <c r="Y94" s="68"/>
      <c r="Z94" s="68"/>
      <c r="AA94" s="68"/>
      <c r="AB94" s="68"/>
      <c r="AC94" s="69"/>
    </row>
    <row r="95" spans="1:29" ht="51" x14ac:dyDescent="0.25">
      <c r="A95" s="370"/>
      <c r="B95" s="373"/>
      <c r="C95" s="245" t="s">
        <v>300</v>
      </c>
      <c r="D95" s="235" t="s">
        <v>301</v>
      </c>
      <c r="E95" s="328">
        <v>1</v>
      </c>
      <c r="F95" s="397">
        <v>1</v>
      </c>
      <c r="G95" s="328">
        <v>1</v>
      </c>
      <c r="H95" s="328">
        <v>1</v>
      </c>
      <c r="I95" s="328">
        <v>1</v>
      </c>
      <c r="J95" s="328">
        <v>1</v>
      </c>
      <c r="K95" s="245" t="s">
        <v>302</v>
      </c>
      <c r="L95" s="246"/>
      <c r="M95" s="32">
        <v>1</v>
      </c>
      <c r="N95" s="26" t="s">
        <v>303</v>
      </c>
      <c r="O95" s="170">
        <v>1923428.57142857</v>
      </c>
      <c r="P95" s="71" t="s">
        <v>304</v>
      </c>
      <c r="Q95" s="235" t="s">
        <v>305</v>
      </c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72"/>
      <c r="AC95" s="53"/>
    </row>
    <row r="96" spans="1:29" ht="60" x14ac:dyDescent="0.25">
      <c r="A96" s="370"/>
      <c r="B96" s="373"/>
      <c r="C96" s="246"/>
      <c r="D96" s="228"/>
      <c r="E96" s="314"/>
      <c r="F96" s="398"/>
      <c r="G96" s="314"/>
      <c r="H96" s="314"/>
      <c r="I96" s="314"/>
      <c r="J96" s="314"/>
      <c r="K96" s="246"/>
      <c r="L96" s="246"/>
      <c r="M96" s="32">
        <v>1</v>
      </c>
      <c r="N96" s="26" t="s">
        <v>306</v>
      </c>
      <c r="O96" s="170">
        <v>0</v>
      </c>
      <c r="P96" s="73" t="s">
        <v>307</v>
      </c>
      <c r="Q96" s="228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72"/>
      <c r="AC96" s="53"/>
    </row>
    <row r="97" spans="1:29" ht="90.75" thickBot="1" x14ac:dyDescent="0.3">
      <c r="A97" s="371"/>
      <c r="B97" s="374"/>
      <c r="C97" s="338"/>
      <c r="D97" s="229"/>
      <c r="E97" s="396"/>
      <c r="F97" s="399"/>
      <c r="G97" s="396"/>
      <c r="H97" s="396"/>
      <c r="I97" s="396"/>
      <c r="J97" s="396"/>
      <c r="K97" s="338"/>
      <c r="L97" s="338"/>
      <c r="M97" s="42">
        <v>1</v>
      </c>
      <c r="N97" s="43" t="s">
        <v>308</v>
      </c>
      <c r="O97" s="172">
        <v>0</v>
      </c>
      <c r="P97" s="74" t="s">
        <v>309</v>
      </c>
      <c r="Q97" s="229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75"/>
      <c r="AC97" s="57"/>
    </row>
    <row r="98" spans="1:29" ht="40.5" x14ac:dyDescent="0.25">
      <c r="A98" s="300" t="s">
        <v>358</v>
      </c>
      <c r="B98" s="227" t="s">
        <v>359</v>
      </c>
      <c r="C98" s="285" t="s">
        <v>360</v>
      </c>
      <c r="D98" s="285" t="s">
        <v>361</v>
      </c>
      <c r="E98" s="400">
        <v>0.42</v>
      </c>
      <c r="F98" s="400">
        <v>0.5</v>
      </c>
      <c r="G98" s="312">
        <v>0.05</v>
      </c>
      <c r="H98" s="312">
        <v>0.15</v>
      </c>
      <c r="I98" s="312">
        <v>0.15</v>
      </c>
      <c r="J98" s="312">
        <v>0.1</v>
      </c>
      <c r="K98" s="227" t="s">
        <v>310</v>
      </c>
      <c r="L98" s="285" t="s">
        <v>311</v>
      </c>
      <c r="M98" s="77">
        <v>1</v>
      </c>
      <c r="N98" s="58" t="s">
        <v>312</v>
      </c>
      <c r="O98" s="169">
        <v>728000</v>
      </c>
      <c r="P98" s="368" t="s">
        <v>235</v>
      </c>
      <c r="Q98" s="285" t="s">
        <v>313</v>
      </c>
      <c r="R98" s="78"/>
      <c r="S98" s="78"/>
      <c r="T98" s="78"/>
      <c r="U98" s="78"/>
      <c r="V98" s="78"/>
      <c r="W98" s="78"/>
      <c r="X98" s="78"/>
      <c r="Y98" s="79"/>
      <c r="Z98" s="79"/>
      <c r="AA98" s="79"/>
      <c r="AB98" s="79"/>
      <c r="AC98" s="80"/>
    </row>
    <row r="99" spans="1:29" ht="40.5" x14ac:dyDescent="0.25">
      <c r="A99" s="301"/>
      <c r="B99" s="228"/>
      <c r="C99" s="246"/>
      <c r="D99" s="246"/>
      <c r="E99" s="398"/>
      <c r="F99" s="398"/>
      <c r="G99" s="287"/>
      <c r="H99" s="287"/>
      <c r="I99" s="287"/>
      <c r="J99" s="287"/>
      <c r="K99" s="228"/>
      <c r="L99" s="246"/>
      <c r="M99" s="81">
        <v>2</v>
      </c>
      <c r="N99" s="20" t="s">
        <v>314</v>
      </c>
      <c r="O99" s="170">
        <v>0</v>
      </c>
      <c r="P99" s="336"/>
      <c r="Q99" s="246"/>
      <c r="R99" s="72"/>
      <c r="S99" s="72"/>
      <c r="T99" s="72"/>
      <c r="U99" s="72"/>
      <c r="V99" s="72"/>
      <c r="W99" s="72"/>
      <c r="X99" s="72"/>
      <c r="Y99" s="82"/>
      <c r="Z99" s="82"/>
      <c r="AA99" s="82"/>
      <c r="AB99" s="82"/>
      <c r="AC99" s="83"/>
    </row>
    <row r="100" spans="1:29" ht="27" x14ac:dyDescent="0.25">
      <c r="A100" s="301"/>
      <c r="B100" s="234"/>
      <c r="C100" s="247"/>
      <c r="D100" s="247"/>
      <c r="E100" s="401"/>
      <c r="F100" s="401"/>
      <c r="G100" s="288"/>
      <c r="H100" s="288"/>
      <c r="I100" s="288"/>
      <c r="J100" s="288"/>
      <c r="K100" s="234"/>
      <c r="L100" s="247"/>
      <c r="M100" s="81">
        <v>3</v>
      </c>
      <c r="N100" s="20" t="s">
        <v>315</v>
      </c>
      <c r="O100" s="170">
        <v>0</v>
      </c>
      <c r="P100" s="337"/>
      <c r="Q100" s="247"/>
      <c r="R100" s="52"/>
      <c r="S100" s="52"/>
      <c r="T100" s="52"/>
      <c r="U100" s="52"/>
      <c r="V100" s="52"/>
      <c r="W100" s="52"/>
      <c r="X100" s="52"/>
      <c r="Y100" s="82"/>
      <c r="Z100" s="82"/>
      <c r="AA100" s="82"/>
      <c r="AB100" s="82"/>
      <c r="AC100" s="83"/>
    </row>
    <row r="101" spans="1:29" ht="60" x14ac:dyDescent="0.25">
      <c r="A101" s="301"/>
      <c r="B101" s="235" t="s">
        <v>373</v>
      </c>
      <c r="C101" s="405" t="s">
        <v>552</v>
      </c>
      <c r="D101" s="405" t="s">
        <v>374</v>
      </c>
      <c r="E101" s="408">
        <v>0</v>
      </c>
      <c r="F101" s="411">
        <v>4</v>
      </c>
      <c r="G101" s="411">
        <v>1</v>
      </c>
      <c r="H101" s="411">
        <v>1</v>
      </c>
      <c r="I101" s="411">
        <v>1</v>
      </c>
      <c r="J101" s="411">
        <v>1</v>
      </c>
      <c r="K101" s="405" t="s">
        <v>375</v>
      </c>
      <c r="L101" s="245" t="s">
        <v>376</v>
      </c>
      <c r="M101" s="2">
        <v>1</v>
      </c>
      <c r="N101" s="147" t="s">
        <v>553</v>
      </c>
      <c r="O101" s="170">
        <v>33950000</v>
      </c>
      <c r="P101" s="414" t="s">
        <v>377</v>
      </c>
      <c r="Q101" s="92" t="s">
        <v>151</v>
      </c>
      <c r="R101" s="72"/>
      <c r="S101" s="72"/>
      <c r="T101" s="72"/>
      <c r="U101" s="92"/>
      <c r="V101" s="92"/>
      <c r="W101" s="92"/>
      <c r="X101" s="92"/>
      <c r="Y101" s="92"/>
      <c r="Z101" s="92"/>
      <c r="AA101" s="92"/>
      <c r="AB101" s="92"/>
      <c r="AC101" s="148"/>
    </row>
    <row r="102" spans="1:29" ht="90" x14ac:dyDescent="0.25">
      <c r="A102" s="301"/>
      <c r="B102" s="228"/>
      <c r="C102" s="406"/>
      <c r="D102" s="406"/>
      <c r="E102" s="409"/>
      <c r="F102" s="412"/>
      <c r="G102" s="412"/>
      <c r="H102" s="412"/>
      <c r="I102" s="412"/>
      <c r="J102" s="412"/>
      <c r="K102" s="406"/>
      <c r="L102" s="246"/>
      <c r="M102" s="2">
        <v>2</v>
      </c>
      <c r="N102" s="147" t="s">
        <v>554</v>
      </c>
      <c r="O102" s="170">
        <v>0</v>
      </c>
      <c r="P102" s="415"/>
      <c r="Q102" s="147" t="s">
        <v>378</v>
      </c>
      <c r="R102" s="34"/>
      <c r="S102" s="34"/>
      <c r="T102" s="34"/>
      <c r="U102" s="72"/>
      <c r="V102" s="72"/>
      <c r="W102" s="72"/>
      <c r="X102" s="72"/>
      <c r="Y102" s="72"/>
      <c r="Z102" s="93"/>
      <c r="AA102" s="93"/>
      <c r="AB102" s="93"/>
      <c r="AC102" s="149"/>
    </row>
    <row r="103" spans="1:29" ht="45" x14ac:dyDescent="0.25">
      <c r="A103" s="301"/>
      <c r="B103" s="228"/>
      <c r="C103" s="406"/>
      <c r="D103" s="406"/>
      <c r="E103" s="409"/>
      <c r="F103" s="412"/>
      <c r="G103" s="412"/>
      <c r="H103" s="412"/>
      <c r="I103" s="412"/>
      <c r="J103" s="412"/>
      <c r="K103" s="406"/>
      <c r="L103" s="246"/>
      <c r="M103" s="2">
        <v>3</v>
      </c>
      <c r="N103" s="147" t="s">
        <v>379</v>
      </c>
      <c r="O103" s="170">
        <v>0</v>
      </c>
      <c r="P103" s="416"/>
      <c r="Q103" s="147" t="s">
        <v>380</v>
      </c>
      <c r="R103" s="93"/>
      <c r="S103" s="93"/>
      <c r="T103" s="93"/>
      <c r="U103" s="93"/>
      <c r="V103" s="93"/>
      <c r="W103" s="93"/>
      <c r="X103" s="93"/>
      <c r="Y103" s="93"/>
      <c r="Z103" s="72"/>
      <c r="AA103" s="72"/>
      <c r="AB103" s="72"/>
      <c r="AC103" s="150"/>
    </row>
    <row r="104" spans="1:29" ht="75.75" thickBot="1" x14ac:dyDescent="0.3">
      <c r="A104" s="302"/>
      <c r="B104" s="229"/>
      <c r="C104" s="407"/>
      <c r="D104" s="407"/>
      <c r="E104" s="410"/>
      <c r="F104" s="413"/>
      <c r="G104" s="413"/>
      <c r="H104" s="413"/>
      <c r="I104" s="413"/>
      <c r="J104" s="413"/>
      <c r="K104" s="407"/>
      <c r="L104" s="338"/>
      <c r="M104" s="151">
        <v>4</v>
      </c>
      <c r="N104" s="152" t="s">
        <v>381</v>
      </c>
      <c r="O104" s="174">
        <v>0</v>
      </c>
      <c r="P104" s="153" t="s">
        <v>382</v>
      </c>
      <c r="Q104" s="154" t="s">
        <v>383</v>
      </c>
      <c r="R104" s="155"/>
      <c r="S104" s="155"/>
      <c r="T104" s="155"/>
      <c r="U104" s="155"/>
      <c r="V104" s="155"/>
      <c r="W104" s="156"/>
      <c r="X104" s="155"/>
      <c r="Y104" s="155"/>
      <c r="Z104" s="157"/>
      <c r="AA104" s="157"/>
      <c r="AB104" s="157"/>
      <c r="AC104" s="158"/>
    </row>
    <row r="105" spans="1:29" ht="67.5" x14ac:dyDescent="0.25">
      <c r="A105" s="300" t="s">
        <v>362</v>
      </c>
      <c r="B105" s="303" t="s">
        <v>363</v>
      </c>
      <c r="C105" s="285" t="s">
        <v>364</v>
      </c>
      <c r="D105" s="285" t="s">
        <v>555</v>
      </c>
      <c r="E105" s="312">
        <v>0.95</v>
      </c>
      <c r="F105" s="312">
        <v>0.95</v>
      </c>
      <c r="G105" s="312"/>
      <c r="H105" s="312">
        <v>0.9</v>
      </c>
      <c r="I105" s="312">
        <v>0.92</v>
      </c>
      <c r="J105" s="312">
        <v>0.95</v>
      </c>
      <c r="K105" s="285" t="s">
        <v>316</v>
      </c>
      <c r="L105" s="285" t="s">
        <v>311</v>
      </c>
      <c r="M105" s="12">
        <v>1</v>
      </c>
      <c r="N105" s="22" t="s">
        <v>317</v>
      </c>
      <c r="O105" s="169">
        <f>1680000/4</f>
        <v>420000</v>
      </c>
      <c r="P105" s="24" t="s">
        <v>318</v>
      </c>
      <c r="Q105" s="22" t="s">
        <v>319</v>
      </c>
      <c r="R105" s="163"/>
      <c r="S105" s="163"/>
      <c r="T105" s="163"/>
      <c r="U105" s="164"/>
      <c r="V105" s="165"/>
      <c r="W105" s="165"/>
      <c r="X105" s="164"/>
      <c r="Y105" s="166"/>
      <c r="Z105" s="166"/>
      <c r="AA105" s="164"/>
      <c r="AB105" s="166"/>
      <c r="AC105" s="167"/>
    </row>
    <row r="106" spans="1:29" ht="69.75" customHeight="1" x14ac:dyDescent="0.25">
      <c r="A106" s="301"/>
      <c r="B106" s="304"/>
      <c r="C106" s="246"/>
      <c r="D106" s="246"/>
      <c r="E106" s="287"/>
      <c r="F106" s="287"/>
      <c r="G106" s="287"/>
      <c r="H106" s="287"/>
      <c r="I106" s="287"/>
      <c r="J106" s="287"/>
      <c r="K106" s="246"/>
      <c r="L106" s="246"/>
      <c r="M106" s="2">
        <v>2</v>
      </c>
      <c r="N106" s="26" t="s">
        <v>320</v>
      </c>
      <c r="O106" s="170">
        <v>0</v>
      </c>
      <c r="P106" s="335" t="s">
        <v>321</v>
      </c>
      <c r="Q106" s="235" t="s">
        <v>322</v>
      </c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168"/>
    </row>
    <row r="107" spans="1:29" ht="106.5" customHeight="1" x14ac:dyDescent="0.25">
      <c r="A107" s="301"/>
      <c r="B107" s="304"/>
      <c r="C107" s="246"/>
      <c r="D107" s="246"/>
      <c r="E107" s="287"/>
      <c r="F107" s="287"/>
      <c r="G107" s="287"/>
      <c r="H107" s="287"/>
      <c r="I107" s="287"/>
      <c r="J107" s="287"/>
      <c r="K107" s="246"/>
      <c r="L107" s="246"/>
      <c r="M107" s="2">
        <v>3</v>
      </c>
      <c r="N107" s="26" t="s">
        <v>323</v>
      </c>
      <c r="O107" s="170">
        <v>0</v>
      </c>
      <c r="P107" s="337"/>
      <c r="Q107" s="234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168"/>
    </row>
    <row r="108" spans="1:29" ht="108" x14ac:dyDescent="0.25">
      <c r="A108" s="301"/>
      <c r="B108" s="304"/>
      <c r="C108" s="246"/>
      <c r="D108" s="246"/>
      <c r="E108" s="287"/>
      <c r="F108" s="287"/>
      <c r="G108" s="287"/>
      <c r="H108" s="287"/>
      <c r="I108" s="287"/>
      <c r="J108" s="287"/>
      <c r="K108" s="246"/>
      <c r="L108" s="246"/>
      <c r="M108" s="2">
        <v>4</v>
      </c>
      <c r="N108" s="26" t="s">
        <v>324</v>
      </c>
      <c r="O108" s="170">
        <v>0</v>
      </c>
      <c r="P108" s="335" t="s">
        <v>325</v>
      </c>
      <c r="Q108" s="5" t="s">
        <v>326</v>
      </c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168"/>
    </row>
    <row r="109" spans="1:29" ht="94.5" x14ac:dyDescent="0.25">
      <c r="A109" s="301"/>
      <c r="B109" s="304"/>
      <c r="C109" s="247"/>
      <c r="D109" s="247"/>
      <c r="E109" s="288"/>
      <c r="F109" s="288"/>
      <c r="G109" s="288"/>
      <c r="H109" s="288"/>
      <c r="I109" s="288"/>
      <c r="J109" s="288"/>
      <c r="K109" s="247"/>
      <c r="L109" s="246"/>
      <c r="M109" s="2">
        <v>5</v>
      </c>
      <c r="N109" s="26" t="s">
        <v>327</v>
      </c>
      <c r="O109" s="170">
        <v>0</v>
      </c>
      <c r="P109" s="337"/>
      <c r="Q109" s="26" t="s">
        <v>328</v>
      </c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168"/>
    </row>
    <row r="110" spans="1:29" ht="87" customHeight="1" x14ac:dyDescent="0.25">
      <c r="A110" s="301"/>
      <c r="B110" s="304"/>
      <c r="C110" s="245" t="s">
        <v>365</v>
      </c>
      <c r="D110" s="235" t="s">
        <v>366</v>
      </c>
      <c r="E110" s="286">
        <v>0.95</v>
      </c>
      <c r="F110" s="356">
        <v>0.95</v>
      </c>
      <c r="G110" s="286"/>
      <c r="H110" s="286">
        <v>0.95</v>
      </c>
      <c r="I110" s="286"/>
      <c r="J110" s="286">
        <v>0.95</v>
      </c>
      <c r="K110" s="245" t="s">
        <v>329</v>
      </c>
      <c r="L110" s="246"/>
      <c r="M110" s="2">
        <v>1</v>
      </c>
      <c r="N110" s="26" t="s">
        <v>330</v>
      </c>
      <c r="O110" s="170">
        <v>420000</v>
      </c>
      <c r="P110" s="335" t="s">
        <v>331</v>
      </c>
      <c r="Q110" s="235" t="s">
        <v>332</v>
      </c>
      <c r="R110" s="84"/>
      <c r="S110" s="84"/>
      <c r="T110" s="88"/>
      <c r="U110" s="84"/>
      <c r="V110" s="86"/>
      <c r="W110" s="88"/>
      <c r="X110" s="86"/>
      <c r="Y110" s="85"/>
      <c r="Z110" s="85"/>
      <c r="AA110" s="85"/>
      <c r="AB110" s="85"/>
      <c r="AC110" s="168"/>
    </row>
    <row r="111" spans="1:29" ht="57" customHeight="1" x14ac:dyDescent="0.25">
      <c r="A111" s="301"/>
      <c r="B111" s="304"/>
      <c r="C111" s="246"/>
      <c r="D111" s="234"/>
      <c r="E111" s="288"/>
      <c r="F111" s="357"/>
      <c r="G111" s="288"/>
      <c r="H111" s="288"/>
      <c r="I111" s="288"/>
      <c r="J111" s="288"/>
      <c r="K111" s="247"/>
      <c r="L111" s="246"/>
      <c r="M111" s="2">
        <v>2</v>
      </c>
      <c r="N111" s="26" t="s">
        <v>333</v>
      </c>
      <c r="O111" s="170">
        <v>0</v>
      </c>
      <c r="P111" s="337"/>
      <c r="Q111" s="234"/>
      <c r="R111" s="84"/>
      <c r="S111" s="84"/>
      <c r="T111" s="88"/>
      <c r="U111" s="84"/>
      <c r="V111" s="86"/>
      <c r="W111" s="88"/>
      <c r="X111" s="86"/>
      <c r="Y111" s="85"/>
      <c r="Z111" s="85"/>
      <c r="AA111" s="85"/>
      <c r="AB111" s="85"/>
      <c r="AC111" s="168"/>
    </row>
    <row r="112" spans="1:29" ht="54" x14ac:dyDescent="0.25">
      <c r="A112" s="301"/>
      <c r="B112" s="304"/>
      <c r="C112" s="246"/>
      <c r="D112" s="235" t="s">
        <v>367</v>
      </c>
      <c r="E112" s="286">
        <v>1</v>
      </c>
      <c r="F112" s="286">
        <v>1</v>
      </c>
      <c r="G112" s="286">
        <v>1</v>
      </c>
      <c r="H112" s="286">
        <v>1</v>
      </c>
      <c r="I112" s="286">
        <v>1</v>
      </c>
      <c r="J112" s="286">
        <v>1</v>
      </c>
      <c r="K112" s="245" t="s">
        <v>334</v>
      </c>
      <c r="L112" s="246"/>
      <c r="M112" s="2">
        <v>1</v>
      </c>
      <c r="N112" s="26" t="s">
        <v>335</v>
      </c>
      <c r="O112" s="170">
        <v>0</v>
      </c>
      <c r="P112" s="335" t="s">
        <v>336</v>
      </c>
      <c r="Q112" s="235" t="s">
        <v>337</v>
      </c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168"/>
    </row>
    <row r="113" spans="1:29" ht="54" x14ac:dyDescent="0.25">
      <c r="A113" s="301"/>
      <c r="B113" s="304"/>
      <c r="C113" s="246"/>
      <c r="D113" s="228"/>
      <c r="E113" s="287"/>
      <c r="F113" s="287"/>
      <c r="G113" s="287"/>
      <c r="H113" s="287"/>
      <c r="I113" s="287"/>
      <c r="J113" s="287"/>
      <c r="K113" s="246"/>
      <c r="L113" s="246"/>
      <c r="M113" s="2">
        <v>2</v>
      </c>
      <c r="N113" s="26" t="s">
        <v>338</v>
      </c>
      <c r="O113" s="170">
        <v>0</v>
      </c>
      <c r="P113" s="336"/>
      <c r="Q113" s="228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168"/>
    </row>
    <row r="114" spans="1:29" ht="40.5" x14ac:dyDescent="0.25">
      <c r="A114" s="301"/>
      <c r="B114" s="304"/>
      <c r="C114" s="246"/>
      <c r="D114" s="228"/>
      <c r="E114" s="287"/>
      <c r="F114" s="287"/>
      <c r="G114" s="287"/>
      <c r="H114" s="287"/>
      <c r="I114" s="287"/>
      <c r="J114" s="287"/>
      <c r="K114" s="246"/>
      <c r="L114" s="246"/>
      <c r="M114" s="2">
        <v>3</v>
      </c>
      <c r="N114" s="26" t="s">
        <v>339</v>
      </c>
      <c r="O114" s="170">
        <v>0</v>
      </c>
      <c r="P114" s="336"/>
      <c r="Q114" s="228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168"/>
    </row>
    <row r="115" spans="1:29" ht="54" x14ac:dyDescent="0.25">
      <c r="A115" s="301"/>
      <c r="B115" s="304"/>
      <c r="C115" s="246"/>
      <c r="D115" s="228"/>
      <c r="E115" s="287"/>
      <c r="F115" s="287"/>
      <c r="G115" s="287"/>
      <c r="H115" s="287"/>
      <c r="I115" s="287"/>
      <c r="J115" s="287"/>
      <c r="K115" s="246"/>
      <c r="L115" s="246"/>
      <c r="M115" s="2">
        <v>4</v>
      </c>
      <c r="N115" s="26" t="s">
        <v>340</v>
      </c>
      <c r="O115" s="170">
        <v>0</v>
      </c>
      <c r="P115" s="336"/>
      <c r="Q115" s="228"/>
      <c r="R115" s="89"/>
      <c r="S115" s="89"/>
      <c r="T115" s="89"/>
      <c r="U115" s="89"/>
      <c r="V115" s="89"/>
      <c r="W115" s="87"/>
      <c r="X115" s="89"/>
      <c r="Y115" s="89"/>
      <c r="Z115" s="87"/>
      <c r="AA115" s="89"/>
      <c r="AB115" s="89"/>
      <c r="AC115" s="168"/>
    </row>
    <row r="116" spans="1:29" ht="54" x14ac:dyDescent="0.25">
      <c r="A116" s="301"/>
      <c r="B116" s="304"/>
      <c r="C116" s="247"/>
      <c r="D116" s="234" t="s">
        <v>368</v>
      </c>
      <c r="E116" s="288"/>
      <c r="F116" s="288"/>
      <c r="G116" s="288"/>
      <c r="H116" s="288"/>
      <c r="I116" s="288"/>
      <c r="J116" s="288"/>
      <c r="K116" s="247"/>
      <c r="L116" s="246"/>
      <c r="M116" s="2">
        <v>5</v>
      </c>
      <c r="N116" s="26" t="s">
        <v>341</v>
      </c>
      <c r="O116" s="170">
        <v>0</v>
      </c>
      <c r="P116" s="337"/>
      <c r="Q116" s="234"/>
      <c r="R116" s="90"/>
      <c r="S116" s="90"/>
      <c r="T116" s="87"/>
      <c r="U116" s="90"/>
      <c r="V116" s="89"/>
      <c r="W116" s="87"/>
      <c r="X116" s="89"/>
      <c r="Y116" s="85"/>
      <c r="Z116" s="85"/>
      <c r="AA116" s="85"/>
      <c r="AB116" s="85"/>
      <c r="AC116" s="168"/>
    </row>
    <row r="117" spans="1:29" ht="27" x14ac:dyDescent="0.25">
      <c r="A117" s="301"/>
      <c r="B117" s="304"/>
      <c r="C117" s="235" t="s">
        <v>369</v>
      </c>
      <c r="D117" s="235" t="s">
        <v>370</v>
      </c>
      <c r="E117" s="402">
        <v>1</v>
      </c>
      <c r="F117" s="402">
        <v>1</v>
      </c>
      <c r="G117" s="402">
        <v>1</v>
      </c>
      <c r="H117" s="402">
        <v>1</v>
      </c>
      <c r="I117" s="402">
        <v>1</v>
      </c>
      <c r="J117" s="402">
        <v>1</v>
      </c>
      <c r="K117" s="235" t="s">
        <v>342</v>
      </c>
      <c r="L117" s="246"/>
      <c r="M117" s="5">
        <v>1</v>
      </c>
      <c r="N117" s="26" t="s">
        <v>343</v>
      </c>
      <c r="O117" s="170">
        <v>420000</v>
      </c>
      <c r="P117" s="335" t="s">
        <v>344</v>
      </c>
      <c r="Q117" s="235" t="s">
        <v>345</v>
      </c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168"/>
    </row>
    <row r="118" spans="1:29" ht="67.5" x14ac:dyDescent="0.25">
      <c r="A118" s="301"/>
      <c r="B118" s="304"/>
      <c r="C118" s="228"/>
      <c r="D118" s="228"/>
      <c r="E118" s="403"/>
      <c r="F118" s="403"/>
      <c r="G118" s="403"/>
      <c r="H118" s="403"/>
      <c r="I118" s="403"/>
      <c r="J118" s="403"/>
      <c r="K118" s="228"/>
      <c r="L118" s="246"/>
      <c r="M118" s="5">
        <v>2</v>
      </c>
      <c r="N118" s="26" t="s">
        <v>346</v>
      </c>
      <c r="O118" s="170">
        <v>0</v>
      </c>
      <c r="P118" s="337"/>
      <c r="Q118" s="234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168"/>
    </row>
    <row r="119" spans="1:29" ht="67.5" x14ac:dyDescent="0.25">
      <c r="A119" s="301"/>
      <c r="B119" s="304"/>
      <c r="C119" s="228"/>
      <c r="D119" s="228"/>
      <c r="E119" s="403"/>
      <c r="F119" s="403"/>
      <c r="G119" s="403"/>
      <c r="H119" s="403"/>
      <c r="I119" s="403"/>
      <c r="J119" s="403"/>
      <c r="K119" s="228"/>
      <c r="L119" s="246"/>
      <c r="M119" s="2">
        <v>1</v>
      </c>
      <c r="N119" s="26" t="s">
        <v>347</v>
      </c>
      <c r="O119" s="170">
        <v>0</v>
      </c>
      <c r="P119" s="4" t="s">
        <v>348</v>
      </c>
      <c r="Q119" s="5" t="s">
        <v>349</v>
      </c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168"/>
    </row>
    <row r="120" spans="1:29" ht="94.5" x14ac:dyDescent="0.25">
      <c r="A120" s="301"/>
      <c r="B120" s="304"/>
      <c r="C120" s="234"/>
      <c r="D120" s="234"/>
      <c r="E120" s="404"/>
      <c r="F120" s="404"/>
      <c r="G120" s="404"/>
      <c r="H120" s="404"/>
      <c r="I120" s="404"/>
      <c r="J120" s="404"/>
      <c r="K120" s="234"/>
      <c r="L120" s="246"/>
      <c r="M120" s="2">
        <v>2</v>
      </c>
      <c r="N120" s="26" t="s">
        <v>350</v>
      </c>
      <c r="O120" s="170">
        <v>0</v>
      </c>
      <c r="P120" s="4" t="s">
        <v>351</v>
      </c>
      <c r="Q120" s="5" t="s">
        <v>352</v>
      </c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168"/>
    </row>
    <row r="121" spans="1:29" ht="27" x14ac:dyDescent="0.25">
      <c r="A121" s="301"/>
      <c r="B121" s="304"/>
      <c r="C121" s="245" t="s">
        <v>371</v>
      </c>
      <c r="D121" s="245" t="s">
        <v>372</v>
      </c>
      <c r="E121" s="286">
        <v>1.03</v>
      </c>
      <c r="F121" s="286">
        <v>1</v>
      </c>
      <c r="G121" s="286">
        <v>1</v>
      </c>
      <c r="H121" s="286">
        <v>1</v>
      </c>
      <c r="I121" s="286">
        <v>1</v>
      </c>
      <c r="J121" s="286">
        <v>1</v>
      </c>
      <c r="K121" s="286" t="s">
        <v>353</v>
      </c>
      <c r="L121" s="246"/>
      <c r="M121" s="2">
        <v>1</v>
      </c>
      <c r="N121" s="26" t="s">
        <v>354</v>
      </c>
      <c r="O121" s="170">
        <v>420000</v>
      </c>
      <c r="P121" s="335" t="s">
        <v>355</v>
      </c>
      <c r="Q121" s="235" t="s">
        <v>115</v>
      </c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168"/>
    </row>
    <row r="122" spans="1:29" ht="27" x14ac:dyDescent="0.25">
      <c r="A122" s="301"/>
      <c r="B122" s="304"/>
      <c r="C122" s="246"/>
      <c r="D122" s="246"/>
      <c r="E122" s="287"/>
      <c r="F122" s="287"/>
      <c r="G122" s="287"/>
      <c r="H122" s="287"/>
      <c r="I122" s="287"/>
      <c r="J122" s="287"/>
      <c r="K122" s="287"/>
      <c r="L122" s="246"/>
      <c r="M122" s="2">
        <v>2</v>
      </c>
      <c r="N122" s="26" t="s">
        <v>356</v>
      </c>
      <c r="O122" s="170">
        <v>0</v>
      </c>
      <c r="P122" s="336"/>
      <c r="Q122" s="228"/>
      <c r="R122" s="87"/>
      <c r="S122" s="87"/>
      <c r="T122" s="87"/>
      <c r="U122" s="87"/>
      <c r="V122" s="87"/>
      <c r="W122" s="87"/>
      <c r="X122" s="87"/>
      <c r="Y122" s="91"/>
      <c r="Z122" s="91"/>
      <c r="AA122" s="91"/>
      <c r="AB122" s="91"/>
      <c r="AC122" s="98"/>
    </row>
    <row r="123" spans="1:29" ht="54" x14ac:dyDescent="0.25">
      <c r="A123" s="301"/>
      <c r="B123" s="304"/>
      <c r="C123" s="247"/>
      <c r="D123" s="247"/>
      <c r="E123" s="288"/>
      <c r="F123" s="288"/>
      <c r="G123" s="288"/>
      <c r="H123" s="288"/>
      <c r="I123" s="288"/>
      <c r="J123" s="288"/>
      <c r="K123" s="288"/>
      <c r="L123" s="247"/>
      <c r="M123" s="2">
        <v>3</v>
      </c>
      <c r="N123" s="26" t="s">
        <v>357</v>
      </c>
      <c r="O123" s="170">
        <v>0</v>
      </c>
      <c r="P123" s="337"/>
      <c r="Q123" s="234"/>
      <c r="R123" s="87"/>
      <c r="S123" s="87"/>
      <c r="T123" s="87"/>
      <c r="U123" s="87"/>
      <c r="V123" s="87"/>
      <c r="W123" s="87"/>
      <c r="X123" s="87"/>
      <c r="Y123" s="91"/>
      <c r="Z123" s="91"/>
      <c r="AA123" s="91"/>
      <c r="AB123" s="91"/>
      <c r="AC123" s="98"/>
    </row>
    <row r="124" spans="1:29" ht="54" customHeight="1" x14ac:dyDescent="0.25">
      <c r="A124" s="301"/>
      <c r="B124" s="304"/>
      <c r="C124" s="245" t="s">
        <v>406</v>
      </c>
      <c r="D124" s="245" t="s">
        <v>407</v>
      </c>
      <c r="E124" s="328">
        <v>0.93</v>
      </c>
      <c r="F124" s="328">
        <v>0.95</v>
      </c>
      <c r="G124" s="328">
        <v>0.9</v>
      </c>
      <c r="H124" s="328">
        <v>0.92</v>
      </c>
      <c r="I124" s="328">
        <v>0.93</v>
      </c>
      <c r="J124" s="328">
        <v>0.95</v>
      </c>
      <c r="K124" s="245" t="s">
        <v>408</v>
      </c>
      <c r="L124" s="245" t="s">
        <v>409</v>
      </c>
      <c r="M124" s="2">
        <v>1</v>
      </c>
      <c r="N124" s="162" t="s">
        <v>410</v>
      </c>
      <c r="O124" s="170">
        <f>42815988.75/4</f>
        <v>10703997.1875</v>
      </c>
      <c r="P124" s="335" t="s">
        <v>411</v>
      </c>
      <c r="Q124" s="235" t="s">
        <v>412</v>
      </c>
      <c r="R124" s="52"/>
      <c r="S124" s="52"/>
      <c r="T124" s="52"/>
      <c r="U124" s="82"/>
      <c r="V124" s="82"/>
      <c r="W124" s="82"/>
      <c r="X124" s="87"/>
      <c r="Y124" s="91"/>
      <c r="Z124" s="91"/>
      <c r="AA124" s="91"/>
      <c r="AB124" s="91"/>
      <c r="AC124" s="98"/>
    </row>
    <row r="125" spans="1:29" ht="54" x14ac:dyDescent="0.25">
      <c r="A125" s="301"/>
      <c r="B125" s="304"/>
      <c r="C125" s="246"/>
      <c r="D125" s="246"/>
      <c r="E125" s="314"/>
      <c r="F125" s="314"/>
      <c r="G125" s="314"/>
      <c r="H125" s="314"/>
      <c r="I125" s="314"/>
      <c r="J125" s="314"/>
      <c r="K125" s="246"/>
      <c r="L125" s="246"/>
      <c r="M125" s="2">
        <v>2</v>
      </c>
      <c r="N125" s="162" t="s">
        <v>413</v>
      </c>
      <c r="O125" s="170">
        <v>0</v>
      </c>
      <c r="P125" s="336"/>
      <c r="Q125" s="228"/>
      <c r="R125" s="52"/>
      <c r="S125" s="52"/>
      <c r="T125" s="52"/>
      <c r="U125" s="82"/>
      <c r="V125" s="82"/>
      <c r="W125" s="82"/>
      <c r="X125" s="87"/>
      <c r="Y125" s="91"/>
      <c r="Z125" s="91"/>
      <c r="AA125" s="91"/>
      <c r="AB125" s="91"/>
      <c r="AC125" s="98"/>
    </row>
    <row r="126" spans="1:29" ht="54" x14ac:dyDescent="0.25">
      <c r="A126" s="301"/>
      <c r="B126" s="304"/>
      <c r="C126" s="246"/>
      <c r="D126" s="246"/>
      <c r="E126" s="314"/>
      <c r="F126" s="314"/>
      <c r="G126" s="314"/>
      <c r="H126" s="314"/>
      <c r="I126" s="314"/>
      <c r="J126" s="314"/>
      <c r="K126" s="246"/>
      <c r="L126" s="246"/>
      <c r="M126" s="2">
        <v>3</v>
      </c>
      <c r="N126" s="162" t="s">
        <v>414</v>
      </c>
      <c r="O126" s="170">
        <v>0</v>
      </c>
      <c r="P126" s="337"/>
      <c r="Q126" s="234"/>
      <c r="R126" s="52"/>
      <c r="S126" s="52"/>
      <c r="T126" s="52"/>
      <c r="U126" s="82"/>
      <c r="V126" s="82"/>
      <c r="W126" s="82"/>
      <c r="X126" s="87"/>
      <c r="Y126" s="91"/>
      <c r="Z126" s="91"/>
      <c r="AA126" s="91"/>
      <c r="AB126" s="91"/>
      <c r="AC126" s="98"/>
    </row>
    <row r="127" spans="1:29" ht="121.5" x14ac:dyDescent="0.25">
      <c r="A127" s="301"/>
      <c r="B127" s="304"/>
      <c r="C127" s="247"/>
      <c r="D127" s="247"/>
      <c r="E127" s="315"/>
      <c r="F127" s="315"/>
      <c r="G127" s="315"/>
      <c r="H127" s="315"/>
      <c r="I127" s="315"/>
      <c r="J127" s="315"/>
      <c r="K127" s="247"/>
      <c r="L127" s="246"/>
      <c r="M127" s="2">
        <v>4</v>
      </c>
      <c r="N127" s="162" t="s">
        <v>415</v>
      </c>
      <c r="O127" s="170">
        <v>0</v>
      </c>
      <c r="P127" s="4" t="s">
        <v>416</v>
      </c>
      <c r="Q127" s="5" t="s">
        <v>417</v>
      </c>
      <c r="R127" s="99"/>
      <c r="S127" s="99"/>
      <c r="T127" s="99"/>
      <c r="U127" s="82"/>
      <c r="V127" s="82"/>
      <c r="W127" s="82"/>
      <c r="X127" s="87"/>
      <c r="Y127" s="91"/>
      <c r="Z127" s="91"/>
      <c r="AA127" s="91"/>
      <c r="AB127" s="91"/>
      <c r="AC127" s="98"/>
    </row>
    <row r="128" spans="1:29" ht="40.5" x14ac:dyDescent="0.25">
      <c r="A128" s="301"/>
      <c r="B128" s="304"/>
      <c r="C128" s="235" t="s">
        <v>418</v>
      </c>
      <c r="D128" s="235" t="s">
        <v>419</v>
      </c>
      <c r="E128" s="402">
        <v>1</v>
      </c>
      <c r="F128" s="402">
        <v>1</v>
      </c>
      <c r="G128" s="402"/>
      <c r="H128" s="402">
        <v>1</v>
      </c>
      <c r="I128" s="402">
        <v>1</v>
      </c>
      <c r="J128" s="402"/>
      <c r="K128" s="235" t="s">
        <v>420</v>
      </c>
      <c r="L128" s="246"/>
      <c r="M128" s="5">
        <v>1</v>
      </c>
      <c r="N128" s="26" t="s">
        <v>421</v>
      </c>
      <c r="O128" s="170">
        <f>10703997.1875+700000</f>
        <v>11403997.1875</v>
      </c>
      <c r="P128" s="4" t="s">
        <v>422</v>
      </c>
      <c r="Q128" s="245" t="s">
        <v>423</v>
      </c>
      <c r="R128" s="34"/>
      <c r="S128" s="34"/>
      <c r="T128" s="34"/>
      <c r="U128" s="68"/>
      <c r="V128" s="68"/>
      <c r="W128" s="68"/>
      <c r="X128" s="87"/>
      <c r="Y128" s="91"/>
      <c r="Z128" s="91"/>
      <c r="AA128" s="91"/>
      <c r="AB128" s="91"/>
      <c r="AC128" s="98"/>
    </row>
    <row r="129" spans="1:29" ht="81" customHeight="1" x14ac:dyDescent="0.25">
      <c r="A129" s="301"/>
      <c r="B129" s="304"/>
      <c r="C129" s="228"/>
      <c r="D129" s="228"/>
      <c r="E129" s="403"/>
      <c r="F129" s="403"/>
      <c r="G129" s="403"/>
      <c r="H129" s="403"/>
      <c r="I129" s="403"/>
      <c r="J129" s="403"/>
      <c r="K129" s="228"/>
      <c r="L129" s="246"/>
      <c r="M129" s="5">
        <v>2</v>
      </c>
      <c r="N129" s="26" t="s">
        <v>424</v>
      </c>
      <c r="O129" s="170"/>
      <c r="P129" s="8" t="s">
        <v>425</v>
      </c>
      <c r="Q129" s="246"/>
      <c r="R129" s="52"/>
      <c r="S129" s="52"/>
      <c r="T129" s="52"/>
      <c r="U129" s="82"/>
      <c r="V129" s="82"/>
      <c r="W129" s="82"/>
      <c r="X129" s="87"/>
      <c r="Y129" s="91"/>
      <c r="Z129" s="91"/>
      <c r="AA129" s="91"/>
      <c r="AB129" s="91"/>
      <c r="AC129" s="98"/>
    </row>
    <row r="130" spans="1:29" ht="54" x14ac:dyDescent="0.25">
      <c r="A130" s="301"/>
      <c r="B130" s="304"/>
      <c r="C130" s="234"/>
      <c r="D130" s="234"/>
      <c r="E130" s="404"/>
      <c r="F130" s="404"/>
      <c r="G130" s="404"/>
      <c r="H130" s="404"/>
      <c r="I130" s="404"/>
      <c r="J130" s="404"/>
      <c r="K130" s="234"/>
      <c r="L130" s="246"/>
      <c r="M130" s="5">
        <v>3</v>
      </c>
      <c r="N130" s="26" t="s">
        <v>426</v>
      </c>
      <c r="O130" s="170">
        <v>0</v>
      </c>
      <c r="P130" s="4" t="s">
        <v>422</v>
      </c>
      <c r="Q130" s="247"/>
      <c r="R130" s="34"/>
      <c r="S130" s="34"/>
      <c r="T130" s="52"/>
      <c r="U130" s="68"/>
      <c r="V130" s="68"/>
      <c r="W130" s="82"/>
      <c r="X130" s="87"/>
      <c r="Y130" s="91"/>
      <c r="Z130" s="91"/>
      <c r="AA130" s="91"/>
      <c r="AB130" s="91"/>
      <c r="AC130" s="98"/>
    </row>
    <row r="131" spans="1:29" ht="94.5" customHeight="1" x14ac:dyDescent="0.25">
      <c r="A131" s="301"/>
      <c r="B131" s="304"/>
      <c r="C131" s="245" t="s">
        <v>643</v>
      </c>
      <c r="D131" s="245" t="s">
        <v>427</v>
      </c>
      <c r="E131" s="286" t="s">
        <v>72</v>
      </c>
      <c r="F131" s="286">
        <v>1</v>
      </c>
      <c r="G131" s="286">
        <v>1</v>
      </c>
      <c r="H131" s="286">
        <v>1</v>
      </c>
      <c r="I131" s="286">
        <v>1</v>
      </c>
      <c r="J131" s="286">
        <v>1</v>
      </c>
      <c r="K131" s="235" t="s">
        <v>428</v>
      </c>
      <c r="L131" s="246"/>
      <c r="M131" s="2">
        <v>1</v>
      </c>
      <c r="N131" s="20" t="s">
        <v>429</v>
      </c>
      <c r="O131" s="170">
        <f>19629685.7926+O124</f>
        <v>30333682.980099998</v>
      </c>
      <c r="P131" s="8" t="s">
        <v>430</v>
      </c>
      <c r="Q131" s="235" t="s">
        <v>431</v>
      </c>
      <c r="R131" s="52"/>
      <c r="S131" s="52"/>
      <c r="T131" s="52"/>
      <c r="U131" s="82"/>
      <c r="V131" s="82"/>
      <c r="W131" s="82"/>
      <c r="X131" s="87"/>
      <c r="Y131" s="91"/>
      <c r="Z131" s="91"/>
      <c r="AA131" s="91"/>
      <c r="AB131" s="91"/>
      <c r="AC131" s="98"/>
    </row>
    <row r="132" spans="1:29" ht="54" x14ac:dyDescent="0.25">
      <c r="A132" s="301"/>
      <c r="B132" s="304"/>
      <c r="C132" s="246"/>
      <c r="D132" s="246"/>
      <c r="E132" s="287"/>
      <c r="F132" s="287"/>
      <c r="G132" s="287"/>
      <c r="H132" s="287"/>
      <c r="I132" s="287"/>
      <c r="J132" s="287"/>
      <c r="K132" s="228"/>
      <c r="L132" s="246"/>
      <c r="M132" s="2">
        <v>2</v>
      </c>
      <c r="N132" s="20" t="s">
        <v>432</v>
      </c>
      <c r="O132" s="170">
        <v>0</v>
      </c>
      <c r="P132" s="4" t="s">
        <v>422</v>
      </c>
      <c r="Q132" s="228"/>
      <c r="R132" s="52"/>
      <c r="S132" s="52"/>
      <c r="T132" s="52"/>
      <c r="U132" s="82"/>
      <c r="V132" s="82"/>
      <c r="W132" s="82"/>
      <c r="X132" s="87"/>
      <c r="Y132" s="91"/>
      <c r="Z132" s="91"/>
      <c r="AA132" s="91"/>
      <c r="AB132" s="91"/>
      <c r="AC132" s="98"/>
    </row>
    <row r="133" spans="1:29" ht="66.75" customHeight="1" x14ac:dyDescent="0.25">
      <c r="A133" s="301"/>
      <c r="B133" s="304"/>
      <c r="C133" s="246"/>
      <c r="D133" s="247"/>
      <c r="E133" s="288"/>
      <c r="F133" s="288"/>
      <c r="G133" s="288"/>
      <c r="H133" s="288"/>
      <c r="I133" s="288"/>
      <c r="J133" s="288"/>
      <c r="K133" s="234"/>
      <c r="L133" s="246"/>
      <c r="M133" s="2">
        <v>3</v>
      </c>
      <c r="N133" s="20" t="s">
        <v>433</v>
      </c>
      <c r="O133" s="170"/>
      <c r="P133" s="8" t="s">
        <v>434</v>
      </c>
      <c r="Q133" s="234"/>
      <c r="R133" s="52"/>
      <c r="S133" s="52"/>
      <c r="T133" s="52"/>
      <c r="U133" s="82"/>
      <c r="V133" s="82"/>
      <c r="W133" s="82"/>
      <c r="X133" s="87"/>
      <c r="Y133" s="91"/>
      <c r="Z133" s="91"/>
      <c r="AA133" s="91"/>
      <c r="AB133" s="91"/>
      <c r="AC133" s="98"/>
    </row>
    <row r="134" spans="1:29" ht="81" customHeight="1" x14ac:dyDescent="0.25">
      <c r="A134" s="301"/>
      <c r="B134" s="304"/>
      <c r="C134" s="247"/>
      <c r="D134" s="2" t="s">
        <v>435</v>
      </c>
      <c r="E134" s="76">
        <v>1</v>
      </c>
      <c r="F134" s="76">
        <v>1</v>
      </c>
      <c r="G134" s="76">
        <v>1</v>
      </c>
      <c r="H134" s="76">
        <v>1</v>
      </c>
      <c r="I134" s="76">
        <v>1</v>
      </c>
      <c r="J134" s="76">
        <v>1</v>
      </c>
      <c r="K134" s="5" t="s">
        <v>436</v>
      </c>
      <c r="L134" s="246"/>
      <c r="M134" s="2">
        <v>4</v>
      </c>
      <c r="N134" s="20" t="s">
        <v>437</v>
      </c>
      <c r="O134" s="170">
        <v>2380000</v>
      </c>
      <c r="P134" s="8" t="s">
        <v>438</v>
      </c>
      <c r="Q134" s="5" t="s">
        <v>439</v>
      </c>
      <c r="R134" s="52"/>
      <c r="S134" s="52"/>
      <c r="T134" s="52"/>
      <c r="U134" s="82"/>
      <c r="V134" s="82"/>
      <c r="W134" s="82"/>
      <c r="X134" s="87"/>
      <c r="Y134" s="91"/>
      <c r="Z134" s="91"/>
      <c r="AA134" s="91"/>
      <c r="AB134" s="91"/>
      <c r="AC134" s="98"/>
    </row>
    <row r="135" spans="1:29" ht="81" customHeight="1" x14ac:dyDescent="0.25">
      <c r="A135" s="301"/>
      <c r="B135" s="304"/>
      <c r="C135" s="245" t="s">
        <v>649</v>
      </c>
      <c r="D135" s="245" t="s">
        <v>644</v>
      </c>
      <c r="E135" s="286">
        <v>0</v>
      </c>
      <c r="F135" s="286">
        <v>1</v>
      </c>
      <c r="G135" s="286">
        <v>1</v>
      </c>
      <c r="H135" s="286">
        <v>1</v>
      </c>
      <c r="I135" s="286">
        <v>1</v>
      </c>
      <c r="J135" s="286">
        <v>1</v>
      </c>
      <c r="K135" s="235" t="s">
        <v>645</v>
      </c>
      <c r="L135" s="246"/>
      <c r="M135" s="2">
        <v>1</v>
      </c>
      <c r="N135" s="20" t="s">
        <v>646</v>
      </c>
      <c r="O135" s="170"/>
      <c r="P135" s="106" t="s">
        <v>650</v>
      </c>
      <c r="Q135" s="235" t="s">
        <v>431</v>
      </c>
      <c r="R135" s="52"/>
      <c r="S135" s="52"/>
      <c r="T135" s="52"/>
      <c r="U135" s="82"/>
      <c r="V135" s="82"/>
      <c r="W135" s="82"/>
      <c r="X135" s="87"/>
      <c r="Y135" s="91"/>
      <c r="Z135" s="91"/>
      <c r="AA135" s="91"/>
      <c r="AB135" s="91"/>
      <c r="AC135" s="98"/>
    </row>
    <row r="136" spans="1:29" ht="81" customHeight="1" x14ac:dyDescent="0.25">
      <c r="A136" s="301"/>
      <c r="B136" s="304"/>
      <c r="C136" s="246"/>
      <c r="D136" s="246"/>
      <c r="E136" s="287"/>
      <c r="F136" s="287"/>
      <c r="G136" s="287"/>
      <c r="H136" s="287"/>
      <c r="I136" s="287"/>
      <c r="J136" s="287"/>
      <c r="K136" s="228"/>
      <c r="L136" s="246"/>
      <c r="M136" s="2">
        <v>2</v>
      </c>
      <c r="N136" s="20" t="s">
        <v>647</v>
      </c>
      <c r="O136" s="170"/>
      <c r="P136" s="106" t="s">
        <v>651</v>
      </c>
      <c r="Q136" s="228"/>
      <c r="R136" s="52"/>
      <c r="S136" s="52"/>
      <c r="T136" s="52"/>
      <c r="U136" s="82"/>
      <c r="V136" s="82"/>
      <c r="W136" s="82"/>
      <c r="X136" s="87"/>
      <c r="Y136" s="91"/>
      <c r="Z136" s="91"/>
      <c r="AA136" s="91"/>
      <c r="AB136" s="91"/>
      <c r="AC136" s="98"/>
    </row>
    <row r="137" spans="1:29" ht="81" customHeight="1" x14ac:dyDescent="0.25">
      <c r="A137" s="301"/>
      <c r="B137" s="304"/>
      <c r="C137" s="247"/>
      <c r="D137" s="247"/>
      <c r="E137" s="288"/>
      <c r="F137" s="288"/>
      <c r="G137" s="288"/>
      <c r="H137" s="288"/>
      <c r="I137" s="288"/>
      <c r="J137" s="288"/>
      <c r="K137" s="234"/>
      <c r="L137" s="247"/>
      <c r="M137" s="2">
        <v>3</v>
      </c>
      <c r="N137" s="20" t="s">
        <v>648</v>
      </c>
      <c r="O137" s="170"/>
      <c r="P137" s="8"/>
      <c r="Q137" s="234"/>
      <c r="R137" s="52"/>
      <c r="S137" s="52"/>
      <c r="T137" s="52"/>
      <c r="U137" s="82"/>
      <c r="V137" s="82"/>
      <c r="W137" s="82"/>
      <c r="X137" s="87"/>
      <c r="Y137" s="91"/>
      <c r="Z137" s="91"/>
      <c r="AA137" s="91"/>
      <c r="AB137" s="91"/>
      <c r="AC137" s="98"/>
    </row>
    <row r="138" spans="1:29" ht="81" customHeight="1" x14ac:dyDescent="0.25">
      <c r="A138" s="301"/>
      <c r="B138" s="304"/>
      <c r="C138" s="235" t="s">
        <v>384</v>
      </c>
      <c r="D138" s="245" t="s">
        <v>385</v>
      </c>
      <c r="E138" s="358" t="s">
        <v>72</v>
      </c>
      <c r="F138" s="424">
        <v>1</v>
      </c>
      <c r="G138" s="402">
        <v>1</v>
      </c>
      <c r="H138" s="402">
        <v>1</v>
      </c>
      <c r="I138" s="402">
        <v>1</v>
      </c>
      <c r="J138" s="402">
        <v>1</v>
      </c>
      <c r="K138" s="235" t="s">
        <v>386</v>
      </c>
      <c r="L138" s="245" t="s">
        <v>556</v>
      </c>
      <c r="M138" s="3">
        <v>1</v>
      </c>
      <c r="N138" s="26" t="s">
        <v>387</v>
      </c>
      <c r="O138" s="170">
        <v>48589064.5</v>
      </c>
      <c r="P138" s="129" t="s">
        <v>235</v>
      </c>
      <c r="Q138" s="235" t="s">
        <v>388</v>
      </c>
      <c r="R138" s="94"/>
      <c r="S138" s="94"/>
      <c r="T138" s="94"/>
      <c r="U138" s="96"/>
      <c r="V138" s="96"/>
      <c r="W138" s="96"/>
      <c r="X138" s="96"/>
      <c r="Y138" s="96"/>
      <c r="Z138" s="96"/>
      <c r="AA138" s="96"/>
      <c r="AB138" s="96"/>
      <c r="AC138" s="97"/>
    </row>
    <row r="139" spans="1:29" ht="81" customHeight="1" x14ac:dyDescent="0.25">
      <c r="A139" s="301"/>
      <c r="B139" s="304"/>
      <c r="C139" s="228"/>
      <c r="D139" s="246"/>
      <c r="E139" s="359"/>
      <c r="F139" s="425"/>
      <c r="G139" s="403"/>
      <c r="H139" s="403"/>
      <c r="I139" s="403"/>
      <c r="J139" s="403"/>
      <c r="K139" s="228"/>
      <c r="L139" s="246"/>
      <c r="M139" s="3">
        <f>M138+1</f>
        <v>2</v>
      </c>
      <c r="N139" s="26" t="s">
        <v>389</v>
      </c>
      <c r="O139" s="170"/>
      <c r="P139" s="129" t="s">
        <v>235</v>
      </c>
      <c r="Q139" s="228"/>
      <c r="R139" s="94"/>
      <c r="S139" s="94"/>
      <c r="T139" s="95"/>
      <c r="U139" s="96"/>
      <c r="V139" s="96"/>
      <c r="W139" s="96"/>
      <c r="X139" s="96"/>
      <c r="Y139" s="96"/>
      <c r="Z139" s="96"/>
      <c r="AA139" s="96"/>
      <c r="AB139" s="96"/>
      <c r="AC139" s="97"/>
    </row>
    <row r="140" spans="1:29" ht="81" customHeight="1" x14ac:dyDescent="0.25">
      <c r="A140" s="301"/>
      <c r="B140" s="304"/>
      <c r="C140" s="228"/>
      <c r="D140" s="246"/>
      <c r="E140" s="359"/>
      <c r="F140" s="425"/>
      <c r="G140" s="403"/>
      <c r="H140" s="403"/>
      <c r="I140" s="403"/>
      <c r="J140" s="403"/>
      <c r="K140" s="228"/>
      <c r="L140" s="246"/>
      <c r="M140" s="3">
        <f>M139+1</f>
        <v>3</v>
      </c>
      <c r="N140" s="26" t="s">
        <v>390</v>
      </c>
      <c r="O140" s="170"/>
      <c r="P140" s="4" t="s">
        <v>391</v>
      </c>
      <c r="Q140" s="228"/>
      <c r="R140" s="96"/>
      <c r="S140" s="96"/>
      <c r="T140" s="94"/>
      <c r="U140" s="96"/>
      <c r="V140" s="96"/>
      <c r="W140" s="96"/>
      <c r="X140" s="96"/>
      <c r="Y140" s="96"/>
      <c r="Z140" s="96"/>
      <c r="AA140" s="96"/>
      <c r="AB140" s="96"/>
      <c r="AC140" s="97"/>
    </row>
    <row r="141" spans="1:29" ht="81" customHeight="1" x14ac:dyDescent="0.25">
      <c r="A141" s="301"/>
      <c r="B141" s="304"/>
      <c r="C141" s="228"/>
      <c r="D141" s="246"/>
      <c r="E141" s="359"/>
      <c r="F141" s="425"/>
      <c r="G141" s="403"/>
      <c r="H141" s="403"/>
      <c r="I141" s="403"/>
      <c r="J141" s="403"/>
      <c r="K141" s="228"/>
      <c r="L141" s="246"/>
      <c r="M141" s="3">
        <f>M140+1</f>
        <v>4</v>
      </c>
      <c r="N141" s="26" t="s">
        <v>392</v>
      </c>
      <c r="O141" s="170"/>
      <c r="P141" s="4" t="s">
        <v>235</v>
      </c>
      <c r="Q141" s="228"/>
      <c r="R141" s="96"/>
      <c r="S141" s="96"/>
      <c r="T141" s="94"/>
      <c r="U141" s="96"/>
      <c r="V141" s="96"/>
      <c r="W141" s="96"/>
      <c r="X141" s="96"/>
      <c r="Y141" s="96"/>
      <c r="Z141" s="96"/>
      <c r="AA141" s="96"/>
      <c r="AB141" s="96"/>
      <c r="AC141" s="97"/>
    </row>
    <row r="142" spans="1:29" ht="81" customHeight="1" x14ac:dyDescent="0.25">
      <c r="A142" s="301"/>
      <c r="B142" s="304"/>
      <c r="C142" s="228"/>
      <c r="D142" s="246"/>
      <c r="E142" s="359"/>
      <c r="F142" s="425"/>
      <c r="G142" s="403"/>
      <c r="H142" s="403"/>
      <c r="I142" s="403"/>
      <c r="J142" s="403"/>
      <c r="K142" s="228"/>
      <c r="L142" s="246"/>
      <c r="M142" s="3">
        <f>M141+1</f>
        <v>5</v>
      </c>
      <c r="N142" s="26" t="s">
        <v>393</v>
      </c>
      <c r="O142" s="170">
        <v>0</v>
      </c>
      <c r="P142" s="4" t="s">
        <v>394</v>
      </c>
      <c r="Q142" s="228"/>
      <c r="R142" s="96"/>
      <c r="S142" s="96"/>
      <c r="T142" s="94"/>
      <c r="U142" s="96"/>
      <c r="V142" s="96"/>
      <c r="W142" s="96"/>
      <c r="X142" s="96"/>
      <c r="Y142" s="96"/>
      <c r="Z142" s="96"/>
      <c r="AA142" s="96"/>
      <c r="AB142" s="96"/>
      <c r="AC142" s="97"/>
    </row>
    <row r="143" spans="1:29" ht="81" customHeight="1" x14ac:dyDescent="0.25">
      <c r="A143" s="301"/>
      <c r="B143" s="304"/>
      <c r="C143" s="234"/>
      <c r="D143" s="247"/>
      <c r="E143" s="360"/>
      <c r="F143" s="426"/>
      <c r="G143" s="404"/>
      <c r="H143" s="404"/>
      <c r="I143" s="404"/>
      <c r="J143" s="404"/>
      <c r="K143" s="234"/>
      <c r="L143" s="246"/>
      <c r="M143" s="3">
        <f>M142+1</f>
        <v>6</v>
      </c>
      <c r="N143" s="26" t="s">
        <v>395</v>
      </c>
      <c r="O143" s="170">
        <v>0</v>
      </c>
      <c r="P143" s="129" t="s">
        <v>235</v>
      </c>
      <c r="Q143" s="234"/>
      <c r="R143" s="96"/>
      <c r="S143" s="96"/>
      <c r="T143" s="96"/>
      <c r="U143" s="87"/>
      <c r="V143" s="87"/>
      <c r="W143" s="87"/>
      <c r="X143" s="87"/>
      <c r="Y143" s="87"/>
      <c r="Z143" s="87"/>
      <c r="AA143" s="87"/>
      <c r="AB143" s="87"/>
      <c r="AC143" s="168"/>
    </row>
    <row r="144" spans="1:29" ht="81" customHeight="1" x14ac:dyDescent="0.25">
      <c r="A144" s="301"/>
      <c r="B144" s="304"/>
      <c r="C144" s="235" t="s">
        <v>396</v>
      </c>
      <c r="D144" s="235" t="s">
        <v>397</v>
      </c>
      <c r="E144" s="345">
        <v>1</v>
      </c>
      <c r="F144" s="235">
        <v>12</v>
      </c>
      <c r="G144" s="235">
        <v>3</v>
      </c>
      <c r="H144" s="235">
        <v>3</v>
      </c>
      <c r="I144" s="235">
        <v>3</v>
      </c>
      <c r="J144" s="235">
        <v>3</v>
      </c>
      <c r="K144" s="235" t="s">
        <v>398</v>
      </c>
      <c r="L144" s="246"/>
      <c r="M144" s="3">
        <v>1</v>
      </c>
      <c r="N144" s="26" t="s">
        <v>399</v>
      </c>
      <c r="O144" s="170">
        <v>2870000</v>
      </c>
      <c r="P144" s="4" t="s">
        <v>400</v>
      </c>
      <c r="Q144" s="235" t="s">
        <v>638</v>
      </c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168"/>
    </row>
    <row r="145" spans="1:29" ht="81" customHeight="1" x14ac:dyDescent="0.25">
      <c r="A145" s="301"/>
      <c r="B145" s="304"/>
      <c r="C145" s="228"/>
      <c r="D145" s="228"/>
      <c r="E145" s="346"/>
      <c r="F145" s="228"/>
      <c r="G145" s="228"/>
      <c r="H145" s="228"/>
      <c r="I145" s="228"/>
      <c r="J145" s="228"/>
      <c r="K145" s="228"/>
      <c r="L145" s="246"/>
      <c r="M145" s="3">
        <v>2</v>
      </c>
      <c r="N145" s="26" t="s">
        <v>401</v>
      </c>
      <c r="O145" s="170">
        <v>0</v>
      </c>
      <c r="P145" s="4" t="s">
        <v>394</v>
      </c>
      <c r="Q145" s="228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168"/>
    </row>
    <row r="146" spans="1:29" ht="81" customHeight="1" x14ac:dyDescent="0.25">
      <c r="A146" s="301"/>
      <c r="B146" s="304"/>
      <c r="C146" s="228"/>
      <c r="D146" s="228"/>
      <c r="E146" s="346"/>
      <c r="F146" s="228"/>
      <c r="G146" s="228"/>
      <c r="H146" s="228"/>
      <c r="I146" s="228"/>
      <c r="J146" s="228"/>
      <c r="K146" s="228"/>
      <c r="L146" s="246"/>
      <c r="M146" s="3">
        <v>3</v>
      </c>
      <c r="N146" s="26" t="s">
        <v>402</v>
      </c>
      <c r="O146" s="170">
        <v>0</v>
      </c>
      <c r="P146" s="245" t="s">
        <v>235</v>
      </c>
      <c r="Q146" s="228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168"/>
    </row>
    <row r="147" spans="1:29" ht="81" customHeight="1" x14ac:dyDescent="0.25">
      <c r="A147" s="301"/>
      <c r="B147" s="304"/>
      <c r="C147" s="228"/>
      <c r="D147" s="228"/>
      <c r="E147" s="346"/>
      <c r="F147" s="228"/>
      <c r="G147" s="228"/>
      <c r="H147" s="228"/>
      <c r="I147" s="228"/>
      <c r="J147" s="228"/>
      <c r="K147" s="228"/>
      <c r="L147" s="246"/>
      <c r="M147" s="3">
        <v>4</v>
      </c>
      <c r="N147" s="26" t="s">
        <v>403</v>
      </c>
      <c r="O147" s="170"/>
      <c r="P147" s="246"/>
      <c r="Q147" s="228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168"/>
    </row>
    <row r="148" spans="1:29" ht="81" customHeight="1" x14ac:dyDescent="0.25">
      <c r="A148" s="301"/>
      <c r="B148" s="304"/>
      <c r="C148" s="228"/>
      <c r="D148" s="228"/>
      <c r="E148" s="346"/>
      <c r="F148" s="228"/>
      <c r="G148" s="228"/>
      <c r="H148" s="228"/>
      <c r="I148" s="228"/>
      <c r="J148" s="228"/>
      <c r="K148" s="228"/>
      <c r="L148" s="246"/>
      <c r="M148" s="3">
        <v>5</v>
      </c>
      <c r="N148" s="26" t="s">
        <v>404</v>
      </c>
      <c r="O148" s="170"/>
      <c r="P148" s="246"/>
      <c r="Q148" s="228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168"/>
    </row>
    <row r="149" spans="1:29" ht="81" customHeight="1" x14ac:dyDescent="0.25">
      <c r="A149" s="301"/>
      <c r="B149" s="304"/>
      <c r="C149" s="234"/>
      <c r="D149" s="234"/>
      <c r="E149" s="347"/>
      <c r="F149" s="234"/>
      <c r="G149" s="234"/>
      <c r="H149" s="234"/>
      <c r="I149" s="234"/>
      <c r="J149" s="234"/>
      <c r="K149" s="234"/>
      <c r="L149" s="246"/>
      <c r="M149" s="3">
        <v>6</v>
      </c>
      <c r="N149" s="26" t="s">
        <v>405</v>
      </c>
      <c r="O149" s="170">
        <v>0</v>
      </c>
      <c r="P149" s="247"/>
      <c r="Q149" s="234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168"/>
    </row>
    <row r="150" spans="1:29" ht="54" x14ac:dyDescent="0.25">
      <c r="A150" s="301"/>
      <c r="B150" s="304"/>
      <c r="C150" s="235" t="s">
        <v>440</v>
      </c>
      <c r="D150" s="235" t="s">
        <v>441</v>
      </c>
      <c r="E150" s="417">
        <v>1</v>
      </c>
      <c r="F150" s="417">
        <v>1</v>
      </c>
      <c r="G150" s="402">
        <v>1</v>
      </c>
      <c r="H150" s="402">
        <v>1</v>
      </c>
      <c r="I150" s="402">
        <v>1</v>
      </c>
      <c r="J150" s="402">
        <v>1</v>
      </c>
      <c r="K150" s="235" t="s">
        <v>442</v>
      </c>
      <c r="L150" s="246"/>
      <c r="M150" s="3">
        <v>1</v>
      </c>
      <c r="N150" s="26" t="s">
        <v>443</v>
      </c>
      <c r="O150" s="170">
        <v>3079491.84</v>
      </c>
      <c r="P150" s="420" t="s">
        <v>444</v>
      </c>
      <c r="Q150" s="235" t="s">
        <v>388</v>
      </c>
      <c r="R150" s="72"/>
      <c r="S150" s="72"/>
      <c r="T150" s="72"/>
      <c r="U150" s="72"/>
      <c r="V150" s="72"/>
      <c r="W150" s="72"/>
      <c r="X150" s="72"/>
      <c r="Y150" s="82"/>
      <c r="Z150" s="82"/>
      <c r="AA150" s="82"/>
      <c r="AB150" s="82"/>
      <c r="AC150" s="83"/>
    </row>
    <row r="151" spans="1:29" ht="40.5" x14ac:dyDescent="0.25">
      <c r="A151" s="301"/>
      <c r="B151" s="304"/>
      <c r="C151" s="228"/>
      <c r="D151" s="228"/>
      <c r="E151" s="418"/>
      <c r="F151" s="418"/>
      <c r="G151" s="403"/>
      <c r="H151" s="403"/>
      <c r="I151" s="403"/>
      <c r="J151" s="403"/>
      <c r="K151" s="228"/>
      <c r="L151" s="246"/>
      <c r="M151" s="3">
        <v>2</v>
      </c>
      <c r="N151" s="26" t="s">
        <v>445</v>
      </c>
      <c r="O151" s="170"/>
      <c r="P151" s="421"/>
      <c r="Q151" s="228"/>
      <c r="R151" s="72"/>
      <c r="S151" s="72"/>
      <c r="T151" s="72"/>
      <c r="U151" s="72"/>
      <c r="V151" s="72"/>
      <c r="W151" s="72"/>
      <c r="X151" s="72"/>
      <c r="Y151" s="82"/>
      <c r="Z151" s="82"/>
      <c r="AA151" s="82"/>
      <c r="AB151" s="82"/>
      <c r="AC151" s="83"/>
    </row>
    <row r="152" spans="1:29" ht="40.5" x14ac:dyDescent="0.25">
      <c r="A152" s="301"/>
      <c r="B152" s="304"/>
      <c r="C152" s="228"/>
      <c r="D152" s="234"/>
      <c r="E152" s="419"/>
      <c r="F152" s="419"/>
      <c r="G152" s="404"/>
      <c r="H152" s="404"/>
      <c r="I152" s="404"/>
      <c r="J152" s="404"/>
      <c r="K152" s="234"/>
      <c r="L152" s="246"/>
      <c r="M152" s="3">
        <v>3</v>
      </c>
      <c r="N152" s="26" t="s">
        <v>446</v>
      </c>
      <c r="O152" s="170"/>
      <c r="P152" s="421"/>
      <c r="Q152" s="228"/>
      <c r="R152" s="72"/>
      <c r="S152" s="72"/>
      <c r="T152" s="72"/>
      <c r="U152" s="72"/>
      <c r="V152" s="72"/>
      <c r="W152" s="72"/>
      <c r="X152" s="72"/>
      <c r="Y152" s="82"/>
      <c r="Z152" s="82"/>
      <c r="AA152" s="82"/>
      <c r="AB152" s="82"/>
      <c r="AC152" s="83"/>
    </row>
    <row r="153" spans="1:29" ht="67.5" x14ac:dyDescent="0.25">
      <c r="A153" s="301"/>
      <c r="B153" s="304"/>
      <c r="C153" s="228"/>
      <c r="D153" s="235" t="s">
        <v>447</v>
      </c>
      <c r="E153" s="402">
        <v>0.95</v>
      </c>
      <c r="F153" s="402">
        <v>1</v>
      </c>
      <c r="G153" s="402">
        <v>1</v>
      </c>
      <c r="H153" s="402">
        <v>1</v>
      </c>
      <c r="I153" s="402">
        <v>1</v>
      </c>
      <c r="J153" s="402">
        <v>1</v>
      </c>
      <c r="K153" s="235" t="s">
        <v>442</v>
      </c>
      <c r="L153" s="246"/>
      <c r="M153" s="3">
        <v>1</v>
      </c>
      <c r="N153" s="26" t="s">
        <v>448</v>
      </c>
      <c r="O153" s="170">
        <v>9721309.120000001</v>
      </c>
      <c r="P153" s="421"/>
      <c r="Q153" s="228"/>
      <c r="R153" s="52"/>
      <c r="S153" s="52"/>
      <c r="T153" s="52"/>
      <c r="U153" s="52"/>
      <c r="V153" s="52"/>
      <c r="W153" s="52"/>
      <c r="X153" s="52"/>
      <c r="Y153" s="82"/>
      <c r="Z153" s="82"/>
      <c r="AA153" s="82"/>
      <c r="AB153" s="82"/>
      <c r="AC153" s="83"/>
    </row>
    <row r="154" spans="1:29" ht="40.5" x14ac:dyDescent="0.25">
      <c r="A154" s="301"/>
      <c r="B154" s="304"/>
      <c r="C154" s="228"/>
      <c r="D154" s="228"/>
      <c r="E154" s="403"/>
      <c r="F154" s="403"/>
      <c r="G154" s="403"/>
      <c r="H154" s="403"/>
      <c r="I154" s="403"/>
      <c r="J154" s="403"/>
      <c r="K154" s="228"/>
      <c r="L154" s="246"/>
      <c r="M154" s="3">
        <v>2</v>
      </c>
      <c r="N154" s="26" t="s">
        <v>449</v>
      </c>
      <c r="O154" s="170"/>
      <c r="P154" s="421"/>
      <c r="Q154" s="228"/>
      <c r="R154" s="52"/>
      <c r="S154" s="52"/>
      <c r="T154" s="52"/>
      <c r="U154" s="52"/>
      <c r="V154" s="52"/>
      <c r="W154" s="52"/>
      <c r="X154" s="52"/>
      <c r="Y154" s="82"/>
      <c r="Z154" s="82"/>
      <c r="AA154" s="82"/>
      <c r="AB154" s="82"/>
      <c r="AC154" s="83"/>
    </row>
    <row r="155" spans="1:29" ht="54.75" thickBot="1" x14ac:dyDescent="0.3">
      <c r="A155" s="302"/>
      <c r="B155" s="305"/>
      <c r="C155" s="229"/>
      <c r="D155" s="229"/>
      <c r="E155" s="423"/>
      <c r="F155" s="423"/>
      <c r="G155" s="423"/>
      <c r="H155" s="423"/>
      <c r="I155" s="423"/>
      <c r="J155" s="423"/>
      <c r="K155" s="229"/>
      <c r="L155" s="338"/>
      <c r="M155" s="27">
        <v>3</v>
      </c>
      <c r="N155" s="43" t="s">
        <v>450</v>
      </c>
      <c r="O155" s="172"/>
      <c r="P155" s="422"/>
      <c r="Q155" s="229"/>
      <c r="R155" s="56"/>
      <c r="S155" s="56"/>
      <c r="T155" s="56"/>
      <c r="U155" s="56"/>
      <c r="V155" s="56"/>
      <c r="W155" s="56"/>
      <c r="X155" s="56"/>
      <c r="Y155" s="100"/>
      <c r="Z155" s="100"/>
      <c r="AA155" s="100"/>
      <c r="AB155" s="100"/>
      <c r="AC155" s="101"/>
    </row>
    <row r="156" spans="1:29" ht="94.5" x14ac:dyDescent="0.25">
      <c r="A156" s="300" t="s">
        <v>451</v>
      </c>
      <c r="B156" s="227" t="s">
        <v>452</v>
      </c>
      <c r="C156" s="285" t="s">
        <v>453</v>
      </c>
      <c r="D156" s="285" t="s">
        <v>454</v>
      </c>
      <c r="E156" s="325">
        <v>0</v>
      </c>
      <c r="F156" s="221">
        <v>0.96</v>
      </c>
      <c r="G156" s="285"/>
      <c r="H156" s="285"/>
      <c r="I156" s="325">
        <v>0.75</v>
      </c>
      <c r="J156" s="325">
        <v>0.96</v>
      </c>
      <c r="K156" s="285" t="s">
        <v>455</v>
      </c>
      <c r="L156" s="285" t="s">
        <v>456</v>
      </c>
      <c r="M156" s="123">
        <v>1</v>
      </c>
      <c r="N156" s="124" t="s">
        <v>457</v>
      </c>
      <c r="O156" s="175">
        <v>1554000</v>
      </c>
      <c r="P156" s="227" t="s">
        <v>458</v>
      </c>
      <c r="Q156" s="227" t="s">
        <v>459</v>
      </c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60"/>
      <c r="AC156" s="161"/>
    </row>
    <row r="157" spans="1:29" ht="40.5" x14ac:dyDescent="0.25">
      <c r="A157" s="301"/>
      <c r="B157" s="228"/>
      <c r="C157" s="246"/>
      <c r="D157" s="246"/>
      <c r="E157" s="326"/>
      <c r="F157" s="222"/>
      <c r="G157" s="246"/>
      <c r="H157" s="246"/>
      <c r="I157" s="326"/>
      <c r="J157" s="326"/>
      <c r="K157" s="246"/>
      <c r="L157" s="246"/>
      <c r="M157" s="32">
        <v>2</v>
      </c>
      <c r="N157" s="4" t="s">
        <v>460</v>
      </c>
      <c r="O157" s="170">
        <v>0</v>
      </c>
      <c r="P157" s="228"/>
      <c r="Q157" s="22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4"/>
      <c r="AC157" s="102"/>
    </row>
    <row r="158" spans="1:29" ht="40.5" x14ac:dyDescent="0.25">
      <c r="A158" s="301"/>
      <c r="B158" s="228"/>
      <c r="C158" s="247"/>
      <c r="D158" s="247"/>
      <c r="E158" s="327"/>
      <c r="F158" s="223"/>
      <c r="G158" s="247"/>
      <c r="H158" s="247"/>
      <c r="I158" s="327"/>
      <c r="J158" s="327"/>
      <c r="K158" s="247"/>
      <c r="L158" s="246"/>
      <c r="M158" s="32">
        <v>3</v>
      </c>
      <c r="N158" s="4" t="s">
        <v>461</v>
      </c>
      <c r="O158" s="170">
        <v>0</v>
      </c>
      <c r="P158" s="234"/>
      <c r="Q158" s="234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4"/>
      <c r="AC158" s="102"/>
    </row>
    <row r="159" spans="1:29" ht="54" x14ac:dyDescent="0.25">
      <c r="A159" s="301"/>
      <c r="B159" s="228"/>
      <c r="C159" s="245" t="s">
        <v>462</v>
      </c>
      <c r="D159" s="235" t="s">
        <v>463</v>
      </c>
      <c r="E159" s="276">
        <v>0.95</v>
      </c>
      <c r="F159" s="226">
        <v>1</v>
      </c>
      <c r="G159" s="276">
        <v>0.95</v>
      </c>
      <c r="H159" s="276">
        <v>0.97</v>
      </c>
      <c r="I159" s="276">
        <v>1</v>
      </c>
      <c r="J159" s="276">
        <v>1</v>
      </c>
      <c r="K159" s="245" t="s">
        <v>464</v>
      </c>
      <c r="L159" s="246"/>
      <c r="M159" s="32">
        <v>1</v>
      </c>
      <c r="N159" s="8" t="s">
        <v>465</v>
      </c>
      <c r="O159" s="182">
        <f>1554000+O168</f>
        <v>6414220.7333333334</v>
      </c>
      <c r="P159" s="235" t="s">
        <v>466</v>
      </c>
      <c r="Q159" s="235" t="s">
        <v>467</v>
      </c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3"/>
    </row>
    <row r="160" spans="1:29" ht="40.5" x14ac:dyDescent="0.25">
      <c r="A160" s="301"/>
      <c r="B160" s="228"/>
      <c r="C160" s="247"/>
      <c r="D160" s="234"/>
      <c r="E160" s="327"/>
      <c r="F160" s="223"/>
      <c r="G160" s="327"/>
      <c r="H160" s="327"/>
      <c r="I160" s="327"/>
      <c r="J160" s="327"/>
      <c r="K160" s="247"/>
      <c r="L160" s="246"/>
      <c r="M160" s="32">
        <v>2</v>
      </c>
      <c r="N160" s="4" t="s">
        <v>468</v>
      </c>
      <c r="O160" s="170">
        <v>0</v>
      </c>
      <c r="P160" s="234"/>
      <c r="Q160" s="234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3"/>
    </row>
    <row r="161" spans="1:29" ht="54" x14ac:dyDescent="0.25">
      <c r="A161" s="301"/>
      <c r="B161" s="228"/>
      <c r="C161" s="245" t="s">
        <v>469</v>
      </c>
      <c r="D161" s="245" t="s">
        <v>470</v>
      </c>
      <c r="E161" s="245">
        <v>0</v>
      </c>
      <c r="F161" s="226">
        <v>1</v>
      </c>
      <c r="G161" s="245"/>
      <c r="H161" s="226">
        <v>1</v>
      </c>
      <c r="I161" s="245"/>
      <c r="J161" s="245"/>
      <c r="K161" s="245" t="s">
        <v>455</v>
      </c>
      <c r="L161" s="246"/>
      <c r="M161" s="32">
        <v>1</v>
      </c>
      <c r="N161" s="4" t="s">
        <v>471</v>
      </c>
      <c r="O161" s="170">
        <v>1554000</v>
      </c>
      <c r="P161" s="235" t="s">
        <v>472</v>
      </c>
      <c r="Q161" s="235" t="s">
        <v>473</v>
      </c>
      <c r="R161" s="34"/>
      <c r="S161" s="52"/>
      <c r="T161" s="52"/>
      <c r="U161" s="38"/>
      <c r="V161" s="52"/>
      <c r="W161" s="38"/>
      <c r="X161" s="38"/>
      <c r="Y161" s="38"/>
      <c r="Z161" s="38"/>
      <c r="AA161" s="38"/>
      <c r="AB161" s="39"/>
      <c r="AC161" s="65"/>
    </row>
    <row r="162" spans="1:29" ht="54" x14ac:dyDescent="0.25">
      <c r="A162" s="301"/>
      <c r="B162" s="228"/>
      <c r="C162" s="247"/>
      <c r="D162" s="247"/>
      <c r="E162" s="247"/>
      <c r="F162" s="223"/>
      <c r="G162" s="247"/>
      <c r="H162" s="223"/>
      <c r="I162" s="247"/>
      <c r="J162" s="247"/>
      <c r="K162" s="247"/>
      <c r="L162" s="246"/>
      <c r="M162" s="32">
        <v>2</v>
      </c>
      <c r="N162" s="4" t="s">
        <v>474</v>
      </c>
      <c r="O162" s="170">
        <v>0</v>
      </c>
      <c r="P162" s="234"/>
      <c r="Q162" s="234"/>
      <c r="R162" s="34"/>
      <c r="S162" s="52"/>
      <c r="T162" s="52"/>
      <c r="U162" s="38"/>
      <c r="V162" s="52"/>
      <c r="W162" s="38"/>
      <c r="X162" s="38"/>
      <c r="Y162" s="38"/>
      <c r="Z162" s="38"/>
      <c r="AA162" s="38"/>
      <c r="AB162" s="39"/>
      <c r="AC162" s="65"/>
    </row>
    <row r="163" spans="1:29" x14ac:dyDescent="0.25">
      <c r="A163" s="301"/>
      <c r="B163" s="228"/>
      <c r="C163" s="245" t="s">
        <v>475</v>
      </c>
      <c r="D163" s="245" t="s">
        <v>476</v>
      </c>
      <c r="E163" s="226">
        <v>0</v>
      </c>
      <c r="F163" s="226">
        <v>1</v>
      </c>
      <c r="G163" s="226">
        <v>1</v>
      </c>
      <c r="H163" s="245"/>
      <c r="I163" s="226"/>
      <c r="J163" s="226"/>
      <c r="K163" s="245" t="s">
        <v>455</v>
      </c>
      <c r="L163" s="246"/>
      <c r="M163" s="32">
        <v>1</v>
      </c>
      <c r="N163" s="4"/>
      <c r="O163" s="170">
        <v>1554000</v>
      </c>
      <c r="P163" s="235"/>
      <c r="Q163" s="235"/>
      <c r="R163" s="38"/>
      <c r="S163" s="38"/>
      <c r="T163" s="38"/>
      <c r="U163" s="38"/>
      <c r="V163" s="38"/>
      <c r="W163" s="38"/>
      <c r="X163" s="38"/>
      <c r="Y163" s="38"/>
      <c r="Z163" s="38"/>
      <c r="AA163" s="52"/>
      <c r="AB163" s="52"/>
      <c r="AC163" s="65"/>
    </row>
    <row r="164" spans="1:29" x14ac:dyDescent="0.25">
      <c r="A164" s="301"/>
      <c r="B164" s="228"/>
      <c r="C164" s="246"/>
      <c r="D164" s="246"/>
      <c r="E164" s="222"/>
      <c r="F164" s="222"/>
      <c r="G164" s="222"/>
      <c r="H164" s="246"/>
      <c r="I164" s="222"/>
      <c r="J164" s="222"/>
      <c r="K164" s="246"/>
      <c r="L164" s="246"/>
      <c r="M164" s="32">
        <v>2</v>
      </c>
      <c r="N164" s="4"/>
      <c r="O164" s="170">
        <v>0</v>
      </c>
      <c r="P164" s="228"/>
      <c r="Q164" s="228"/>
      <c r="R164" s="38"/>
      <c r="S164" s="38"/>
      <c r="T164" s="38"/>
      <c r="U164" s="38"/>
      <c r="V164" s="38"/>
      <c r="W164" s="38"/>
      <c r="X164" s="38"/>
      <c r="Y164" s="38"/>
      <c r="Z164" s="38"/>
      <c r="AA164" s="52"/>
      <c r="AB164" s="52"/>
      <c r="AC164" s="65"/>
    </row>
    <row r="165" spans="1:29" ht="86.25" customHeight="1" x14ac:dyDescent="0.25">
      <c r="A165" s="301"/>
      <c r="B165" s="228"/>
      <c r="C165" s="246"/>
      <c r="D165" s="247"/>
      <c r="E165" s="223"/>
      <c r="F165" s="223"/>
      <c r="G165" s="223"/>
      <c r="H165" s="247"/>
      <c r="I165" s="223"/>
      <c r="J165" s="223"/>
      <c r="K165" s="247"/>
      <c r="L165" s="246"/>
      <c r="M165" s="32">
        <v>3</v>
      </c>
      <c r="N165" s="4"/>
      <c r="O165" s="170">
        <v>0</v>
      </c>
      <c r="P165" s="234"/>
      <c r="Q165" s="234"/>
      <c r="R165" s="38"/>
      <c r="S165" s="38"/>
      <c r="T165" s="38"/>
      <c r="U165" s="38"/>
      <c r="V165" s="38"/>
      <c r="W165" s="38"/>
      <c r="X165" s="38"/>
      <c r="Y165" s="38"/>
      <c r="Z165" s="38"/>
      <c r="AA165" s="52"/>
      <c r="AB165" s="52"/>
      <c r="AC165" s="65"/>
    </row>
    <row r="166" spans="1:29" ht="148.5" x14ac:dyDescent="0.25">
      <c r="A166" s="301"/>
      <c r="B166" s="228"/>
      <c r="C166" s="246"/>
      <c r="D166" s="245" t="s">
        <v>477</v>
      </c>
      <c r="E166" s="226">
        <v>0</v>
      </c>
      <c r="F166" s="226">
        <v>1</v>
      </c>
      <c r="G166" s="245"/>
      <c r="H166" s="245"/>
      <c r="I166" s="226">
        <v>0.8</v>
      </c>
      <c r="J166" s="226">
        <v>1</v>
      </c>
      <c r="K166" s="245" t="s">
        <v>455</v>
      </c>
      <c r="L166" s="246"/>
      <c r="M166" s="32">
        <v>1</v>
      </c>
      <c r="N166" s="4" t="s">
        <v>478</v>
      </c>
      <c r="O166" s="170">
        <f>1554000+O168</f>
        <v>6414220.7333333334</v>
      </c>
      <c r="P166" s="235" t="s">
        <v>479</v>
      </c>
      <c r="Q166" s="235" t="s">
        <v>480</v>
      </c>
      <c r="R166" s="38"/>
      <c r="S166" s="38"/>
      <c r="T166" s="38"/>
      <c r="U166" s="38"/>
      <c r="V166" s="38"/>
      <c r="W166" s="38"/>
      <c r="X166" s="38"/>
      <c r="Y166" s="38"/>
      <c r="Z166" s="38"/>
      <c r="AA166" s="52"/>
      <c r="AB166" s="52"/>
      <c r="AC166" s="53"/>
    </row>
    <row r="167" spans="1:29" ht="135" x14ac:dyDescent="0.25">
      <c r="A167" s="301"/>
      <c r="B167" s="228"/>
      <c r="C167" s="247"/>
      <c r="D167" s="247"/>
      <c r="E167" s="223"/>
      <c r="F167" s="223"/>
      <c r="G167" s="247"/>
      <c r="H167" s="247"/>
      <c r="I167" s="223"/>
      <c r="J167" s="223"/>
      <c r="K167" s="247"/>
      <c r="L167" s="246"/>
      <c r="M167" s="32">
        <v>2</v>
      </c>
      <c r="N167" s="4" t="s">
        <v>481</v>
      </c>
      <c r="O167" s="170">
        <v>0</v>
      </c>
      <c r="P167" s="234"/>
      <c r="Q167" s="228"/>
      <c r="R167" s="34"/>
      <c r="S167" s="34"/>
      <c r="T167" s="34"/>
      <c r="U167" s="52"/>
      <c r="V167" s="52"/>
      <c r="W167" s="52"/>
      <c r="X167" s="52"/>
      <c r="Y167" s="52"/>
      <c r="Z167" s="52"/>
      <c r="AA167" s="52"/>
      <c r="AB167" s="52"/>
      <c r="AC167" s="53"/>
    </row>
    <row r="168" spans="1:29" ht="27" x14ac:dyDescent="0.25">
      <c r="A168" s="301"/>
      <c r="B168" s="228"/>
      <c r="C168" s="245" t="s">
        <v>482</v>
      </c>
      <c r="D168" s="245" t="s">
        <v>483</v>
      </c>
      <c r="E168" s="245">
        <v>0</v>
      </c>
      <c r="F168" s="245">
        <v>165</v>
      </c>
      <c r="G168" s="245"/>
      <c r="H168" s="245"/>
      <c r="I168" s="245"/>
      <c r="J168" s="226"/>
      <c r="K168" s="245" t="s">
        <v>455</v>
      </c>
      <c r="L168" s="246"/>
      <c r="M168" s="32">
        <v>1</v>
      </c>
      <c r="N168" s="4" t="s">
        <v>484</v>
      </c>
      <c r="O168" s="170">
        <v>4860220.7333333334</v>
      </c>
      <c r="P168" s="235" t="s">
        <v>485</v>
      </c>
      <c r="Q168" s="228"/>
      <c r="R168" s="34"/>
      <c r="S168" s="34"/>
      <c r="T168" s="34"/>
      <c r="U168" s="52"/>
      <c r="V168" s="52"/>
      <c r="W168" s="52"/>
      <c r="X168" s="52"/>
      <c r="Y168" s="52"/>
      <c r="Z168" s="52"/>
      <c r="AA168" s="52"/>
      <c r="AB168" s="52"/>
      <c r="AC168" s="53"/>
    </row>
    <row r="169" spans="1:29" ht="27" x14ac:dyDescent="0.25">
      <c r="A169" s="301"/>
      <c r="B169" s="228"/>
      <c r="C169" s="246"/>
      <c r="D169" s="246"/>
      <c r="E169" s="246"/>
      <c r="F169" s="246"/>
      <c r="G169" s="246"/>
      <c r="H169" s="246"/>
      <c r="I169" s="246"/>
      <c r="J169" s="222"/>
      <c r="K169" s="246"/>
      <c r="L169" s="246"/>
      <c r="M169" s="32">
        <v>2</v>
      </c>
      <c r="N169" s="4" t="s">
        <v>486</v>
      </c>
      <c r="O169" s="170">
        <v>0</v>
      </c>
      <c r="P169" s="228"/>
      <c r="Q169" s="228"/>
      <c r="R169" s="38"/>
      <c r="S169" s="38"/>
      <c r="T169" s="38"/>
      <c r="U169" s="38"/>
      <c r="V169" s="38"/>
      <c r="W169" s="38"/>
      <c r="X169" s="38"/>
      <c r="Y169" s="38"/>
      <c r="Z169" s="38"/>
      <c r="AA169" s="52"/>
      <c r="AB169" s="52"/>
      <c r="AC169" s="53"/>
    </row>
    <row r="170" spans="1:29" ht="38.25" customHeight="1" thickBot="1" x14ac:dyDescent="0.3">
      <c r="A170" s="302"/>
      <c r="B170" s="229"/>
      <c r="C170" s="338"/>
      <c r="D170" s="338"/>
      <c r="E170" s="338"/>
      <c r="F170" s="338"/>
      <c r="G170" s="338"/>
      <c r="H170" s="338"/>
      <c r="I170" s="338"/>
      <c r="J170" s="430"/>
      <c r="K170" s="338"/>
      <c r="L170" s="338"/>
      <c r="M170" s="42">
        <v>3</v>
      </c>
      <c r="N170" s="28" t="s">
        <v>487</v>
      </c>
      <c r="O170" s="172">
        <v>0</v>
      </c>
      <c r="P170" s="229"/>
      <c r="Q170" s="229"/>
      <c r="R170" s="103"/>
      <c r="S170" s="103"/>
      <c r="T170" s="103"/>
      <c r="U170" s="103"/>
      <c r="V170" s="56"/>
      <c r="W170" s="103"/>
      <c r="X170" s="103"/>
      <c r="Y170" s="103"/>
      <c r="Z170" s="103"/>
      <c r="AA170" s="56"/>
      <c r="AB170" s="56"/>
      <c r="AC170" s="57"/>
    </row>
    <row r="171" spans="1:29" ht="51" customHeight="1" x14ac:dyDescent="0.25">
      <c r="A171" s="431" t="s">
        <v>488</v>
      </c>
      <c r="B171" s="227" t="s">
        <v>489</v>
      </c>
      <c r="C171" s="227" t="s">
        <v>530</v>
      </c>
      <c r="D171" s="227" t="s">
        <v>490</v>
      </c>
      <c r="E171" s="227" t="s">
        <v>72</v>
      </c>
      <c r="F171" s="221">
        <v>1</v>
      </c>
      <c r="G171" s="221" t="s">
        <v>491</v>
      </c>
      <c r="H171" s="221">
        <v>0.5</v>
      </c>
      <c r="I171" s="221"/>
      <c r="J171" s="221">
        <v>0.5</v>
      </c>
      <c r="K171" s="221" t="s">
        <v>492</v>
      </c>
      <c r="L171" s="285" t="s">
        <v>588</v>
      </c>
      <c r="M171" s="123">
        <v>1</v>
      </c>
      <c r="N171" s="1" t="s">
        <v>531</v>
      </c>
      <c r="O171" s="170">
        <f>13200000/4</f>
        <v>3300000</v>
      </c>
      <c r="P171" s="227" t="s">
        <v>532</v>
      </c>
      <c r="Q171" s="427" t="s">
        <v>589</v>
      </c>
      <c r="R171" s="133"/>
      <c r="S171" s="134"/>
      <c r="T171" s="135"/>
      <c r="U171" s="134"/>
      <c r="V171" s="134"/>
      <c r="W171" s="134"/>
      <c r="X171" s="134"/>
      <c r="Y171" s="134"/>
      <c r="Z171" s="134"/>
      <c r="AA171" s="136"/>
      <c r="AB171" s="135"/>
      <c r="AC171" s="137"/>
    </row>
    <row r="172" spans="1:29" ht="102.75" customHeight="1" x14ac:dyDescent="0.25">
      <c r="A172" s="432"/>
      <c r="B172" s="228"/>
      <c r="C172" s="228"/>
      <c r="D172" s="228"/>
      <c r="E172" s="228"/>
      <c r="F172" s="222"/>
      <c r="G172" s="222"/>
      <c r="H172" s="222"/>
      <c r="I172" s="222"/>
      <c r="J172" s="222"/>
      <c r="K172" s="222"/>
      <c r="L172" s="246"/>
      <c r="M172" s="2">
        <v>2</v>
      </c>
      <c r="N172" s="5" t="s">
        <v>533</v>
      </c>
      <c r="O172" s="170">
        <v>0</v>
      </c>
      <c r="P172" s="228"/>
      <c r="Q172" s="428"/>
      <c r="R172" s="117"/>
      <c r="S172" s="106"/>
      <c r="T172" s="107"/>
      <c r="U172" s="106"/>
      <c r="V172" s="106"/>
      <c r="W172" s="106"/>
      <c r="X172" s="106"/>
      <c r="Y172" s="106"/>
      <c r="Z172" s="106"/>
      <c r="AA172" s="35"/>
      <c r="AB172" s="35"/>
      <c r="AC172" s="60"/>
    </row>
    <row r="173" spans="1:29" ht="40.5" x14ac:dyDescent="0.25">
      <c r="A173" s="432"/>
      <c r="B173" s="228"/>
      <c r="C173" s="234"/>
      <c r="D173" s="234"/>
      <c r="E173" s="234"/>
      <c r="F173" s="223"/>
      <c r="G173" s="223"/>
      <c r="H173" s="223"/>
      <c r="I173" s="223"/>
      <c r="J173" s="223"/>
      <c r="K173" s="223"/>
      <c r="L173" s="246"/>
      <c r="M173" s="32">
        <v>3</v>
      </c>
      <c r="N173" s="5" t="s">
        <v>534</v>
      </c>
      <c r="O173" s="170">
        <v>0</v>
      </c>
      <c r="P173" s="234"/>
      <c r="Q173" s="429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30"/>
    </row>
    <row r="174" spans="1:29" ht="106.5" customHeight="1" x14ac:dyDescent="0.25">
      <c r="A174" s="432"/>
      <c r="B174" s="228"/>
      <c r="C174" s="435" t="s">
        <v>535</v>
      </c>
      <c r="D174" s="105" t="s">
        <v>495</v>
      </c>
      <c r="E174" s="5">
        <v>80</v>
      </c>
      <c r="F174" s="121">
        <v>0.85</v>
      </c>
      <c r="G174" s="121">
        <v>0.85</v>
      </c>
      <c r="H174" s="121">
        <v>0.85</v>
      </c>
      <c r="I174" s="121">
        <v>0.85</v>
      </c>
      <c r="J174" s="121">
        <v>0.85</v>
      </c>
      <c r="K174" s="5" t="s">
        <v>496</v>
      </c>
      <c r="L174" s="246"/>
      <c r="M174" s="32">
        <v>1</v>
      </c>
      <c r="N174" s="26" t="s">
        <v>536</v>
      </c>
      <c r="O174" s="170">
        <v>3300000</v>
      </c>
      <c r="P174" s="26" t="s">
        <v>532</v>
      </c>
      <c r="Q174" s="105" t="s">
        <v>493</v>
      </c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60"/>
    </row>
    <row r="175" spans="1:29" ht="67.5" x14ac:dyDescent="0.25">
      <c r="A175" s="432"/>
      <c r="B175" s="228"/>
      <c r="C175" s="436"/>
      <c r="D175" s="208" t="s">
        <v>537</v>
      </c>
      <c r="E175" s="235">
        <v>56</v>
      </c>
      <c r="F175" s="235">
        <v>64</v>
      </c>
      <c r="G175" s="5">
        <v>8</v>
      </c>
      <c r="H175" s="5">
        <v>8</v>
      </c>
      <c r="I175" s="5">
        <v>8</v>
      </c>
      <c r="J175" s="5">
        <v>8</v>
      </c>
      <c r="K175" s="5" t="s">
        <v>538</v>
      </c>
      <c r="L175" s="246"/>
      <c r="M175" s="32">
        <v>1</v>
      </c>
      <c r="N175" s="5" t="s">
        <v>539</v>
      </c>
      <c r="O175" s="170">
        <v>0</v>
      </c>
      <c r="P175" s="26" t="s">
        <v>540</v>
      </c>
      <c r="Q175" s="5" t="s">
        <v>590</v>
      </c>
      <c r="R175" s="117"/>
      <c r="S175" s="106"/>
      <c r="T175" s="35"/>
      <c r="U175" s="106"/>
      <c r="V175" s="106"/>
      <c r="W175" s="106"/>
      <c r="X175" s="106"/>
      <c r="Y175" s="106"/>
      <c r="Z175" s="106"/>
      <c r="AA175" s="106"/>
      <c r="AB175" s="106"/>
      <c r="AC175" s="60"/>
    </row>
    <row r="176" spans="1:29" ht="66.75" customHeight="1" x14ac:dyDescent="0.25">
      <c r="A176" s="432"/>
      <c r="B176" s="228"/>
      <c r="C176" s="436"/>
      <c r="D176" s="209"/>
      <c r="E176" s="228"/>
      <c r="F176" s="228"/>
      <c r="G176" s="5">
        <v>4</v>
      </c>
      <c r="H176" s="5">
        <v>4</v>
      </c>
      <c r="I176" s="5">
        <v>4</v>
      </c>
      <c r="J176" s="5">
        <v>4</v>
      </c>
      <c r="K176" s="5" t="s">
        <v>541</v>
      </c>
      <c r="L176" s="246"/>
      <c r="M176" s="32">
        <v>2</v>
      </c>
      <c r="N176" s="5" t="s">
        <v>497</v>
      </c>
      <c r="O176" s="170">
        <v>0</v>
      </c>
      <c r="P176" s="26" t="s">
        <v>532</v>
      </c>
      <c r="Q176" s="5" t="s">
        <v>542</v>
      </c>
      <c r="R176" s="117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60"/>
    </row>
    <row r="177" spans="1:29" ht="75" customHeight="1" x14ac:dyDescent="0.25">
      <c r="A177" s="432"/>
      <c r="B177" s="228"/>
      <c r="C177" s="437"/>
      <c r="D177" s="434"/>
      <c r="E177" s="234"/>
      <c r="F177" s="234"/>
      <c r="G177" s="5">
        <v>4</v>
      </c>
      <c r="H177" s="5">
        <v>4</v>
      </c>
      <c r="I177" s="5">
        <v>4</v>
      </c>
      <c r="J177" s="5">
        <v>4</v>
      </c>
      <c r="K177" s="5" t="s">
        <v>541</v>
      </c>
      <c r="L177" s="246"/>
      <c r="M177" s="32">
        <v>3</v>
      </c>
      <c r="N177" s="5" t="s">
        <v>498</v>
      </c>
      <c r="O177" s="170">
        <v>0</v>
      </c>
      <c r="P177" s="26" t="s">
        <v>532</v>
      </c>
      <c r="Q177" s="5" t="s">
        <v>591</v>
      </c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60"/>
    </row>
    <row r="178" spans="1:29" ht="67.5" customHeight="1" x14ac:dyDescent="0.25">
      <c r="A178" s="432"/>
      <c r="B178" s="228"/>
      <c r="C178" s="208" t="s">
        <v>543</v>
      </c>
      <c r="D178" s="105" t="s">
        <v>499</v>
      </c>
      <c r="E178" s="108">
        <v>15500</v>
      </c>
      <c r="F178" s="118">
        <v>19500</v>
      </c>
      <c r="G178" s="118">
        <v>16500</v>
      </c>
      <c r="H178" s="118">
        <v>17500</v>
      </c>
      <c r="I178" s="118">
        <v>18500</v>
      </c>
      <c r="J178" s="118">
        <v>19500</v>
      </c>
      <c r="K178" s="105" t="s">
        <v>500</v>
      </c>
      <c r="L178" s="246"/>
      <c r="M178" s="109">
        <v>1</v>
      </c>
      <c r="N178" s="105" t="s">
        <v>501</v>
      </c>
      <c r="O178" s="170">
        <v>3300000</v>
      </c>
      <c r="P178" s="26" t="s">
        <v>532</v>
      </c>
      <c r="Q178" s="5" t="s">
        <v>542</v>
      </c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60"/>
    </row>
    <row r="179" spans="1:29" ht="54" customHeight="1" x14ac:dyDescent="0.25">
      <c r="A179" s="432"/>
      <c r="B179" s="228"/>
      <c r="C179" s="209"/>
      <c r="D179" s="105" t="s">
        <v>502</v>
      </c>
      <c r="E179" s="108">
        <v>8600</v>
      </c>
      <c r="F179" s="118">
        <v>9400</v>
      </c>
      <c r="G179" s="118">
        <v>8800</v>
      </c>
      <c r="H179" s="118">
        <v>9000</v>
      </c>
      <c r="I179" s="118">
        <v>9200</v>
      </c>
      <c r="J179" s="118">
        <v>9400</v>
      </c>
      <c r="K179" s="105" t="s">
        <v>503</v>
      </c>
      <c r="L179" s="246"/>
      <c r="M179" s="109">
        <v>2</v>
      </c>
      <c r="N179" s="105" t="s">
        <v>504</v>
      </c>
      <c r="O179" s="170">
        <v>0</v>
      </c>
      <c r="P179" s="26" t="s">
        <v>532</v>
      </c>
      <c r="Q179" s="5" t="s">
        <v>592</v>
      </c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60"/>
    </row>
    <row r="180" spans="1:29" ht="40.5" x14ac:dyDescent="0.25">
      <c r="A180" s="432"/>
      <c r="B180" s="228"/>
      <c r="C180" s="434"/>
      <c r="D180" s="105" t="s">
        <v>544</v>
      </c>
      <c r="E180" s="108">
        <v>500</v>
      </c>
      <c r="F180" s="105">
        <v>700</v>
      </c>
      <c r="G180" s="105">
        <v>550</v>
      </c>
      <c r="H180" s="105">
        <v>600</v>
      </c>
      <c r="I180" s="105">
        <v>650</v>
      </c>
      <c r="J180" s="105">
        <v>700</v>
      </c>
      <c r="K180" s="105" t="s">
        <v>545</v>
      </c>
      <c r="L180" s="246"/>
      <c r="M180" s="109">
        <v>3</v>
      </c>
      <c r="N180" s="105" t="s">
        <v>546</v>
      </c>
      <c r="O180" s="170">
        <v>0</v>
      </c>
      <c r="P180" s="26" t="s">
        <v>532</v>
      </c>
      <c r="Q180" s="5" t="s">
        <v>593</v>
      </c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60"/>
    </row>
    <row r="181" spans="1:29" ht="92.25" customHeight="1" x14ac:dyDescent="0.25">
      <c r="A181" s="432"/>
      <c r="B181" s="228"/>
      <c r="C181" s="208" t="s">
        <v>547</v>
      </c>
      <c r="D181" s="208" t="s">
        <v>548</v>
      </c>
      <c r="E181" s="208" t="s">
        <v>72</v>
      </c>
      <c r="F181" s="226">
        <v>1</v>
      </c>
      <c r="G181" s="226" t="s">
        <v>491</v>
      </c>
      <c r="H181" s="226">
        <v>0.5</v>
      </c>
      <c r="I181" s="226"/>
      <c r="J181" s="226">
        <v>0.5</v>
      </c>
      <c r="K181" s="226" t="s">
        <v>492</v>
      </c>
      <c r="L181" s="246"/>
      <c r="M181" s="109">
        <v>1</v>
      </c>
      <c r="N181" s="105" t="s">
        <v>549</v>
      </c>
      <c r="O181" s="170">
        <f>5000000+3300000</f>
        <v>8300000</v>
      </c>
      <c r="P181" s="104" t="s">
        <v>550</v>
      </c>
      <c r="Q181" s="5" t="s">
        <v>494</v>
      </c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60"/>
    </row>
    <row r="182" spans="1:29" ht="59.25" customHeight="1" thickBot="1" x14ac:dyDescent="0.3">
      <c r="A182" s="433"/>
      <c r="B182" s="229"/>
      <c r="C182" s="210"/>
      <c r="D182" s="210"/>
      <c r="E182" s="210"/>
      <c r="F182" s="430"/>
      <c r="G182" s="430"/>
      <c r="H182" s="430"/>
      <c r="I182" s="430"/>
      <c r="J182" s="430"/>
      <c r="K182" s="430"/>
      <c r="L182" s="338"/>
      <c r="M182" s="131">
        <v>2</v>
      </c>
      <c r="N182" s="122" t="s">
        <v>551</v>
      </c>
      <c r="O182" s="170">
        <v>0</v>
      </c>
      <c r="P182" s="181" t="s">
        <v>550</v>
      </c>
      <c r="Q182" s="120" t="s">
        <v>494</v>
      </c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2"/>
    </row>
    <row r="183" spans="1:29" ht="27" x14ac:dyDescent="0.25">
      <c r="A183" s="300" t="s">
        <v>197</v>
      </c>
      <c r="B183" s="227" t="s">
        <v>198</v>
      </c>
      <c r="C183" s="227" t="s">
        <v>199</v>
      </c>
      <c r="D183" s="285" t="s">
        <v>200</v>
      </c>
      <c r="E183" s="221">
        <v>0.9</v>
      </c>
      <c r="F183" s="375">
        <v>1</v>
      </c>
      <c r="G183" s="375">
        <v>1</v>
      </c>
      <c r="H183" s="375">
        <v>1</v>
      </c>
      <c r="I183" s="375">
        <v>1</v>
      </c>
      <c r="J183" s="375">
        <v>1</v>
      </c>
      <c r="K183" s="227" t="s">
        <v>201</v>
      </c>
      <c r="L183" s="285" t="s">
        <v>202</v>
      </c>
      <c r="M183" s="23">
        <v>1</v>
      </c>
      <c r="N183" s="22" t="s">
        <v>203</v>
      </c>
      <c r="O183" s="175">
        <f>1260000/2</f>
        <v>630000</v>
      </c>
      <c r="P183" s="368" t="s">
        <v>204</v>
      </c>
      <c r="Q183" s="227" t="s">
        <v>205</v>
      </c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</row>
    <row r="184" spans="1:29" ht="54" x14ac:dyDescent="0.25">
      <c r="A184" s="301"/>
      <c r="B184" s="228"/>
      <c r="C184" s="228"/>
      <c r="D184" s="246"/>
      <c r="E184" s="222"/>
      <c r="F184" s="346"/>
      <c r="G184" s="346"/>
      <c r="H184" s="346"/>
      <c r="I184" s="346"/>
      <c r="J184" s="346"/>
      <c r="K184" s="228"/>
      <c r="L184" s="246"/>
      <c r="M184" s="3">
        <v>2</v>
      </c>
      <c r="N184" s="26" t="s">
        <v>206</v>
      </c>
      <c r="O184" s="170">
        <v>0</v>
      </c>
      <c r="P184" s="336"/>
      <c r="Q184" s="228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3"/>
    </row>
    <row r="185" spans="1:29" ht="40.5" x14ac:dyDescent="0.25">
      <c r="A185" s="301"/>
      <c r="B185" s="228"/>
      <c r="C185" s="228"/>
      <c r="D185" s="247"/>
      <c r="E185" s="223"/>
      <c r="F185" s="347"/>
      <c r="G185" s="347"/>
      <c r="H185" s="347"/>
      <c r="I185" s="347"/>
      <c r="J185" s="347"/>
      <c r="K185" s="234"/>
      <c r="L185" s="246"/>
      <c r="M185" s="3">
        <v>3</v>
      </c>
      <c r="N185" s="26" t="s">
        <v>207</v>
      </c>
      <c r="O185" s="170">
        <v>0</v>
      </c>
      <c r="P185" s="336"/>
      <c r="Q185" s="228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3"/>
    </row>
    <row r="186" spans="1:29" ht="54" x14ac:dyDescent="0.25">
      <c r="A186" s="301"/>
      <c r="B186" s="228"/>
      <c r="C186" s="228"/>
      <c r="D186" s="235" t="s">
        <v>208</v>
      </c>
      <c r="E186" s="339">
        <v>1</v>
      </c>
      <c r="F186" s="345">
        <v>1</v>
      </c>
      <c r="G186" s="345">
        <v>1</v>
      </c>
      <c r="H186" s="345">
        <v>1</v>
      </c>
      <c r="I186" s="345">
        <v>1</v>
      </c>
      <c r="J186" s="345">
        <v>1</v>
      </c>
      <c r="K186" s="235" t="s">
        <v>209</v>
      </c>
      <c r="L186" s="246"/>
      <c r="M186" s="3">
        <v>4</v>
      </c>
      <c r="N186" s="26" t="s">
        <v>210</v>
      </c>
      <c r="O186" s="170">
        <v>630000</v>
      </c>
      <c r="P186" s="337"/>
      <c r="Q186" s="228"/>
      <c r="R186" s="34"/>
      <c r="S186" s="34"/>
      <c r="T186" s="52"/>
      <c r="U186" s="34"/>
      <c r="V186" s="34"/>
      <c r="W186" s="52"/>
      <c r="X186" s="34"/>
      <c r="Y186" s="34"/>
      <c r="Z186" s="52"/>
      <c r="AA186" s="34"/>
      <c r="AB186" s="54"/>
      <c r="AC186" s="53"/>
    </row>
    <row r="187" spans="1:29" ht="40.5" x14ac:dyDescent="0.25">
      <c r="A187" s="301"/>
      <c r="B187" s="228"/>
      <c r="C187" s="228"/>
      <c r="D187" s="228"/>
      <c r="E187" s="340"/>
      <c r="F187" s="346"/>
      <c r="G187" s="346"/>
      <c r="H187" s="346"/>
      <c r="I187" s="346"/>
      <c r="J187" s="346"/>
      <c r="K187" s="228"/>
      <c r="L187" s="246"/>
      <c r="M187" s="3">
        <v>5</v>
      </c>
      <c r="N187" s="26" t="s">
        <v>211</v>
      </c>
      <c r="O187" s="170">
        <v>0</v>
      </c>
      <c r="P187" s="4" t="s">
        <v>212</v>
      </c>
      <c r="Q187" s="228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3"/>
    </row>
    <row r="188" spans="1:29" ht="68.25" thickBot="1" x14ac:dyDescent="0.3">
      <c r="A188" s="302"/>
      <c r="B188" s="229"/>
      <c r="C188" s="229"/>
      <c r="D188" s="229"/>
      <c r="E188" s="361"/>
      <c r="F188" s="355"/>
      <c r="G188" s="355"/>
      <c r="H188" s="355"/>
      <c r="I188" s="355"/>
      <c r="J188" s="355"/>
      <c r="K188" s="229"/>
      <c r="L188" s="338"/>
      <c r="M188" s="27">
        <v>5</v>
      </c>
      <c r="N188" s="43" t="s">
        <v>213</v>
      </c>
      <c r="O188" s="172">
        <v>0</v>
      </c>
      <c r="P188" s="28" t="s">
        <v>144</v>
      </c>
      <c r="Q188" s="229"/>
      <c r="R188" s="55"/>
      <c r="S188" s="55"/>
      <c r="T188" s="56"/>
      <c r="U188" s="55"/>
      <c r="V188" s="55"/>
      <c r="W188" s="56"/>
      <c r="X188" s="55"/>
      <c r="Y188" s="55"/>
      <c r="Z188" s="56"/>
      <c r="AA188" s="55"/>
      <c r="AB188" s="45"/>
      <c r="AC188" s="57"/>
    </row>
  </sheetData>
  <mergeCells count="590">
    <mergeCell ref="J49:J52"/>
    <mergeCell ref="K49:K52"/>
    <mergeCell ref="L49:L57"/>
    <mergeCell ref="Q49:Q52"/>
    <mergeCell ref="C53:C57"/>
    <mergeCell ref="D53:D57"/>
    <mergeCell ref="E53:E57"/>
    <mergeCell ref="F53:F57"/>
    <mergeCell ref="G53:G57"/>
    <mergeCell ref="H53:H57"/>
    <mergeCell ref="I53:I57"/>
    <mergeCell ref="J53:J57"/>
    <mergeCell ref="K53:K57"/>
    <mergeCell ref="P53:P57"/>
    <mergeCell ref="Q53:Q55"/>
    <mergeCell ref="B7:B57"/>
    <mergeCell ref="A7:A57"/>
    <mergeCell ref="C49:C52"/>
    <mergeCell ref="D49:D52"/>
    <mergeCell ref="E49:E52"/>
    <mergeCell ref="F49:F52"/>
    <mergeCell ref="G49:G52"/>
    <mergeCell ref="H49:H52"/>
    <mergeCell ref="I49:I52"/>
    <mergeCell ref="I10:I13"/>
    <mergeCell ref="C10:C13"/>
    <mergeCell ref="D10:D13"/>
    <mergeCell ref="E10:E13"/>
    <mergeCell ref="F10:F13"/>
    <mergeCell ref="G10:G13"/>
    <mergeCell ref="H10:H13"/>
    <mergeCell ref="E34:E38"/>
    <mergeCell ref="F34:F38"/>
    <mergeCell ref="G34:G38"/>
    <mergeCell ref="H34:H38"/>
    <mergeCell ref="I34:I38"/>
    <mergeCell ref="A171:A182"/>
    <mergeCell ref="B171:B182"/>
    <mergeCell ref="D175:D177"/>
    <mergeCell ref="E175:E177"/>
    <mergeCell ref="P171:P173"/>
    <mergeCell ref="C171:C173"/>
    <mergeCell ref="D171:D173"/>
    <mergeCell ref="E171:E173"/>
    <mergeCell ref="C174:C177"/>
    <mergeCell ref="C178:C180"/>
    <mergeCell ref="C181:C182"/>
    <mergeCell ref="L171:L182"/>
    <mergeCell ref="D181:D182"/>
    <mergeCell ref="E181:E182"/>
    <mergeCell ref="F181:F182"/>
    <mergeCell ref="G181:G182"/>
    <mergeCell ref="H181:H182"/>
    <mergeCell ref="I181:I182"/>
    <mergeCell ref="J181:J182"/>
    <mergeCell ref="K181:K182"/>
    <mergeCell ref="F175:F177"/>
    <mergeCell ref="F171:F173"/>
    <mergeCell ref="G171:G173"/>
    <mergeCell ref="H171:H173"/>
    <mergeCell ref="I171:I173"/>
    <mergeCell ref="J171:J173"/>
    <mergeCell ref="K171:K173"/>
    <mergeCell ref="Q166:Q170"/>
    <mergeCell ref="C168:C170"/>
    <mergeCell ref="D168:D170"/>
    <mergeCell ref="E168:E170"/>
    <mergeCell ref="F168:F170"/>
    <mergeCell ref="G168:G170"/>
    <mergeCell ref="H168:H170"/>
    <mergeCell ref="I168:I170"/>
    <mergeCell ref="J168:J170"/>
    <mergeCell ref="K168:K170"/>
    <mergeCell ref="P168:P170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P166:P167"/>
    <mergeCell ref="A156:A170"/>
    <mergeCell ref="B156:B170"/>
    <mergeCell ref="C156:C158"/>
    <mergeCell ref="D156:D158"/>
    <mergeCell ref="E156:E158"/>
    <mergeCell ref="F156:F158"/>
    <mergeCell ref="G156:G158"/>
    <mergeCell ref="H156:H158"/>
    <mergeCell ref="Q171:Q173"/>
    <mergeCell ref="J161:J162"/>
    <mergeCell ref="K161:K162"/>
    <mergeCell ref="P161:P162"/>
    <mergeCell ref="Q161:Q162"/>
    <mergeCell ref="C163:C167"/>
    <mergeCell ref="D163:D165"/>
    <mergeCell ref="E163:E165"/>
    <mergeCell ref="F163:F165"/>
    <mergeCell ref="G163:G165"/>
    <mergeCell ref="H163:H165"/>
    <mergeCell ref="I163:I165"/>
    <mergeCell ref="J163:J165"/>
    <mergeCell ref="K163:K165"/>
    <mergeCell ref="P163:P165"/>
    <mergeCell ref="Q163:Q165"/>
    <mergeCell ref="I156:I158"/>
    <mergeCell ref="J156:J158"/>
    <mergeCell ref="K156:K158"/>
    <mergeCell ref="L156:L170"/>
    <mergeCell ref="P156:P158"/>
    <mergeCell ref="Q156:Q158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K159:K160"/>
    <mergeCell ref="P159:P160"/>
    <mergeCell ref="Q159:Q160"/>
    <mergeCell ref="C161:C162"/>
    <mergeCell ref="D161:D162"/>
    <mergeCell ref="E161:E162"/>
    <mergeCell ref="F161:F162"/>
    <mergeCell ref="G161:G162"/>
    <mergeCell ref="H161:H162"/>
    <mergeCell ref="I161:I162"/>
    <mergeCell ref="F153:F155"/>
    <mergeCell ref="G153:G155"/>
    <mergeCell ref="H153:H155"/>
    <mergeCell ref="I153:I155"/>
    <mergeCell ref="J153:J155"/>
    <mergeCell ref="K153:K155"/>
    <mergeCell ref="P124:P126"/>
    <mergeCell ref="Q124:Q126"/>
    <mergeCell ref="Q128:Q130"/>
    <mergeCell ref="F138:F143"/>
    <mergeCell ref="G138:G143"/>
    <mergeCell ref="H138:H143"/>
    <mergeCell ref="I138:I143"/>
    <mergeCell ref="J138:J143"/>
    <mergeCell ref="I128:I130"/>
    <mergeCell ref="J128:J130"/>
    <mergeCell ref="K128:K130"/>
    <mergeCell ref="I131:I133"/>
    <mergeCell ref="J131:J133"/>
    <mergeCell ref="K131:K133"/>
    <mergeCell ref="Q131:Q133"/>
    <mergeCell ref="L124:L137"/>
    <mergeCell ref="Q135:Q137"/>
    <mergeCell ref="I124:I127"/>
    <mergeCell ref="J124:J127"/>
    <mergeCell ref="K124:K127"/>
    <mergeCell ref="I150:I152"/>
    <mergeCell ref="J150:J152"/>
    <mergeCell ref="K150:K152"/>
    <mergeCell ref="C124:C127"/>
    <mergeCell ref="D124:D127"/>
    <mergeCell ref="E124:E127"/>
    <mergeCell ref="F124:F127"/>
    <mergeCell ref="G124:G127"/>
    <mergeCell ref="H124:H127"/>
    <mergeCell ref="C131:C134"/>
    <mergeCell ref="D131:D133"/>
    <mergeCell ref="E131:E133"/>
    <mergeCell ref="F131:F133"/>
    <mergeCell ref="G131:G133"/>
    <mergeCell ref="H131:H133"/>
    <mergeCell ref="C128:C130"/>
    <mergeCell ref="D128:D130"/>
    <mergeCell ref="E128:E130"/>
    <mergeCell ref="F128:F130"/>
    <mergeCell ref="G128:G130"/>
    <mergeCell ref="H128:H130"/>
    <mergeCell ref="K138:K143"/>
    <mergeCell ref="Q138:Q143"/>
    <mergeCell ref="C144:C149"/>
    <mergeCell ref="D144:D149"/>
    <mergeCell ref="E144:E149"/>
    <mergeCell ref="F144:F149"/>
    <mergeCell ref="G144:G149"/>
    <mergeCell ref="H144:H149"/>
    <mergeCell ref="I144:I149"/>
    <mergeCell ref="J144:J149"/>
    <mergeCell ref="K144:K149"/>
    <mergeCell ref="Q144:Q149"/>
    <mergeCell ref="P146:P149"/>
    <mergeCell ref="L138:L155"/>
    <mergeCell ref="C150:C155"/>
    <mergeCell ref="D150:D152"/>
    <mergeCell ref="E150:E152"/>
    <mergeCell ref="F150:F152"/>
    <mergeCell ref="G150:G152"/>
    <mergeCell ref="H150:H152"/>
    <mergeCell ref="P150:P155"/>
    <mergeCell ref="Q150:Q155"/>
    <mergeCell ref="D153:D155"/>
    <mergeCell ref="E153:E155"/>
    <mergeCell ref="K101:K104"/>
    <mergeCell ref="P101:P103"/>
    <mergeCell ref="K121:K123"/>
    <mergeCell ref="G121:G123"/>
    <mergeCell ref="H121:H123"/>
    <mergeCell ref="I121:I123"/>
    <mergeCell ref="J121:J123"/>
    <mergeCell ref="D112:D116"/>
    <mergeCell ref="E112:E116"/>
    <mergeCell ref="F112:F116"/>
    <mergeCell ref="G105:G109"/>
    <mergeCell ref="H105:H109"/>
    <mergeCell ref="I105:I109"/>
    <mergeCell ref="J105:J109"/>
    <mergeCell ref="K105:K109"/>
    <mergeCell ref="L105:L123"/>
    <mergeCell ref="P106:P107"/>
    <mergeCell ref="K117:K120"/>
    <mergeCell ref="P117:P118"/>
    <mergeCell ref="L101:L104"/>
    <mergeCell ref="B101:B104"/>
    <mergeCell ref="C101:C104"/>
    <mergeCell ref="D101:D104"/>
    <mergeCell ref="E101:E104"/>
    <mergeCell ref="F101:F104"/>
    <mergeCell ref="G101:G104"/>
    <mergeCell ref="H101:H104"/>
    <mergeCell ref="I101:I104"/>
    <mergeCell ref="J101:J104"/>
    <mergeCell ref="Q106:Q107"/>
    <mergeCell ref="P108:P109"/>
    <mergeCell ref="G110:G111"/>
    <mergeCell ref="H110:H111"/>
    <mergeCell ref="I110:I111"/>
    <mergeCell ref="J110:J111"/>
    <mergeCell ref="P110:P111"/>
    <mergeCell ref="Q110:Q111"/>
    <mergeCell ref="G112:G116"/>
    <mergeCell ref="P112:P116"/>
    <mergeCell ref="K110:K111"/>
    <mergeCell ref="K112:K116"/>
    <mergeCell ref="Q112:Q116"/>
    <mergeCell ref="Q117:Q118"/>
    <mergeCell ref="P121:P123"/>
    <mergeCell ref="Q121:Q123"/>
    <mergeCell ref="C117:C120"/>
    <mergeCell ref="D117:D120"/>
    <mergeCell ref="E117:E120"/>
    <mergeCell ref="F117:F120"/>
    <mergeCell ref="H112:H116"/>
    <mergeCell ref="I112:I116"/>
    <mergeCell ref="J112:J116"/>
    <mergeCell ref="G117:G120"/>
    <mergeCell ref="H117:H120"/>
    <mergeCell ref="I117:I120"/>
    <mergeCell ref="J117:J120"/>
    <mergeCell ref="C110:C116"/>
    <mergeCell ref="K95:K97"/>
    <mergeCell ref="Q95:Q97"/>
    <mergeCell ref="C95:C97"/>
    <mergeCell ref="D95:D97"/>
    <mergeCell ref="E95:E97"/>
    <mergeCell ref="F95:F97"/>
    <mergeCell ref="G95:G97"/>
    <mergeCell ref="H95:H97"/>
    <mergeCell ref="B98:B100"/>
    <mergeCell ref="C98:C100"/>
    <mergeCell ref="D98:D100"/>
    <mergeCell ref="E98:E100"/>
    <mergeCell ref="F98:F100"/>
    <mergeCell ref="G98:G100"/>
    <mergeCell ref="H98:H100"/>
    <mergeCell ref="K98:K100"/>
    <mergeCell ref="L98:L100"/>
    <mergeCell ref="I95:I97"/>
    <mergeCell ref="J95:J97"/>
    <mergeCell ref="P98:P100"/>
    <mergeCell ref="Q98:Q100"/>
    <mergeCell ref="I98:I100"/>
    <mergeCell ref="J98:J100"/>
    <mergeCell ref="P91:P94"/>
    <mergeCell ref="Q91:Q92"/>
    <mergeCell ref="AA85:AA87"/>
    <mergeCell ref="AB85:AB87"/>
    <mergeCell ref="AC85:AC87"/>
    <mergeCell ref="P87:P88"/>
    <mergeCell ref="P89:P90"/>
    <mergeCell ref="Y85:Y87"/>
    <mergeCell ref="Z85:Z87"/>
    <mergeCell ref="U85:U87"/>
    <mergeCell ref="V85:V87"/>
    <mergeCell ref="W85:W87"/>
    <mergeCell ref="X85:X87"/>
    <mergeCell ref="I85:I90"/>
    <mergeCell ref="J85:J90"/>
    <mergeCell ref="K85:K90"/>
    <mergeCell ref="M85:M87"/>
    <mergeCell ref="N85:N87"/>
    <mergeCell ref="Q85:Q87"/>
    <mergeCell ref="P81:P84"/>
    <mergeCell ref="Q81:Q84"/>
    <mergeCell ref="C85:C90"/>
    <mergeCell ref="D85:D90"/>
    <mergeCell ref="E85:E90"/>
    <mergeCell ref="F85:F90"/>
    <mergeCell ref="G85:G90"/>
    <mergeCell ref="H85:H90"/>
    <mergeCell ref="D81:D84"/>
    <mergeCell ref="E81:E84"/>
    <mergeCell ref="F81:F84"/>
    <mergeCell ref="G81:G84"/>
    <mergeCell ref="H81:H84"/>
    <mergeCell ref="I81:I84"/>
    <mergeCell ref="C75:C84"/>
    <mergeCell ref="D75:D76"/>
    <mergeCell ref="E75:E76"/>
    <mergeCell ref="F75:F76"/>
    <mergeCell ref="G75:G76"/>
    <mergeCell ref="Y77:Y78"/>
    <mergeCell ref="Z77:Z78"/>
    <mergeCell ref="AA77:AA78"/>
    <mergeCell ref="AB77:AB78"/>
    <mergeCell ref="AC77:AC78"/>
    <mergeCell ref="P79:P80"/>
    <mergeCell ref="N77:N78"/>
    <mergeCell ref="Q77:Q78"/>
    <mergeCell ref="U77:U78"/>
    <mergeCell ref="V77:V78"/>
    <mergeCell ref="W77:W78"/>
    <mergeCell ref="X77:X78"/>
    <mergeCell ref="L58:L97"/>
    <mergeCell ref="P59:P61"/>
    <mergeCell ref="P62:P63"/>
    <mergeCell ref="J75:J76"/>
    <mergeCell ref="K75:K76"/>
    <mergeCell ref="M75:M76"/>
    <mergeCell ref="N75:N76"/>
    <mergeCell ref="I70:I74"/>
    <mergeCell ref="J70:J74"/>
    <mergeCell ref="K70:K74"/>
    <mergeCell ref="P70:P74"/>
    <mergeCell ref="Q70:Q73"/>
    <mergeCell ref="AC75:AC76"/>
    <mergeCell ref="D77:D80"/>
    <mergeCell ref="E77:E80"/>
    <mergeCell ref="F77:F80"/>
    <mergeCell ref="G77:G80"/>
    <mergeCell ref="H77:H80"/>
    <mergeCell ref="I77:I80"/>
    <mergeCell ref="J77:J80"/>
    <mergeCell ref="K77:K80"/>
    <mergeCell ref="M77:M78"/>
    <mergeCell ref="W75:W76"/>
    <mergeCell ref="X75:X76"/>
    <mergeCell ref="Y75:Y76"/>
    <mergeCell ref="Z75:Z76"/>
    <mergeCell ref="AA75:AA76"/>
    <mergeCell ref="AB75:AB76"/>
    <mergeCell ref="Q75:Q76"/>
    <mergeCell ref="R75:R76"/>
    <mergeCell ref="S75:S76"/>
    <mergeCell ref="T75:T76"/>
    <mergeCell ref="U75:U76"/>
    <mergeCell ref="V75:V76"/>
    <mergeCell ref="H75:H76"/>
    <mergeCell ref="C65:C69"/>
    <mergeCell ref="D65:D69"/>
    <mergeCell ref="E65:E69"/>
    <mergeCell ref="F65:F69"/>
    <mergeCell ref="G65:G69"/>
    <mergeCell ref="H65:H69"/>
    <mergeCell ref="I65:I69"/>
    <mergeCell ref="F58:F64"/>
    <mergeCell ref="G58:G64"/>
    <mergeCell ref="H58:H64"/>
    <mergeCell ref="I58:I64"/>
    <mergeCell ref="I75:I76"/>
    <mergeCell ref="J81:J84"/>
    <mergeCell ref="L183:L188"/>
    <mergeCell ref="P183:P186"/>
    <mergeCell ref="Q183:Q188"/>
    <mergeCell ref="A58:A97"/>
    <mergeCell ref="B58:B97"/>
    <mergeCell ref="C58:C64"/>
    <mergeCell ref="D58:D64"/>
    <mergeCell ref="E58:E64"/>
    <mergeCell ref="E183:E185"/>
    <mergeCell ref="F183:F185"/>
    <mergeCell ref="G183:G185"/>
    <mergeCell ref="H183:H185"/>
    <mergeCell ref="I183:I185"/>
    <mergeCell ref="J183:J185"/>
    <mergeCell ref="J65:J69"/>
    <mergeCell ref="K65:K69"/>
    <mergeCell ref="P65:P67"/>
    <mergeCell ref="Q68:Q69"/>
    <mergeCell ref="C70:C74"/>
    <mergeCell ref="D70:D74"/>
    <mergeCell ref="E70:E74"/>
    <mergeCell ref="F70:F74"/>
    <mergeCell ref="G70:G74"/>
    <mergeCell ref="H70:H74"/>
    <mergeCell ref="J186:J188"/>
    <mergeCell ref="K186:K188"/>
    <mergeCell ref="D186:D188"/>
    <mergeCell ref="E186:E188"/>
    <mergeCell ref="I19:I22"/>
    <mergeCell ref="J19:J22"/>
    <mergeCell ref="K19:K22"/>
    <mergeCell ref="I39:I41"/>
    <mergeCell ref="J39:J41"/>
    <mergeCell ref="K39:K41"/>
    <mergeCell ref="J58:J64"/>
    <mergeCell ref="K58:K64"/>
    <mergeCell ref="K183:K185"/>
    <mergeCell ref="K81:K84"/>
    <mergeCell ref="D91:D94"/>
    <mergeCell ref="E91:E94"/>
    <mergeCell ref="F91:F94"/>
    <mergeCell ref="G91:G94"/>
    <mergeCell ref="H91:H94"/>
    <mergeCell ref="I91:I94"/>
    <mergeCell ref="J91:J94"/>
    <mergeCell ref="K91:K94"/>
    <mergeCell ref="A183:A188"/>
    <mergeCell ref="B183:B188"/>
    <mergeCell ref="C183:C188"/>
    <mergeCell ref="D183:D185"/>
    <mergeCell ref="F186:F188"/>
    <mergeCell ref="G186:G188"/>
    <mergeCell ref="H186:H188"/>
    <mergeCell ref="I186:I188"/>
    <mergeCell ref="C91:C94"/>
    <mergeCell ref="C105:C109"/>
    <mergeCell ref="D105:D109"/>
    <mergeCell ref="E105:E109"/>
    <mergeCell ref="F105:F109"/>
    <mergeCell ref="D110:D111"/>
    <mergeCell ref="E110:E111"/>
    <mergeCell ref="F110:F111"/>
    <mergeCell ref="C121:C123"/>
    <mergeCell ref="D121:D123"/>
    <mergeCell ref="E121:E123"/>
    <mergeCell ref="F121:F123"/>
    <mergeCell ref="C138:C143"/>
    <mergeCell ref="D138:D143"/>
    <mergeCell ref="E138:E143"/>
    <mergeCell ref="A98:A104"/>
    <mergeCell ref="P39:P40"/>
    <mergeCell ref="Q39:Q41"/>
    <mergeCell ref="P42:P48"/>
    <mergeCell ref="Q42:Q48"/>
    <mergeCell ref="C39:C41"/>
    <mergeCell ref="D39:D41"/>
    <mergeCell ref="E39:E41"/>
    <mergeCell ref="F39:F41"/>
    <mergeCell ref="G39:G41"/>
    <mergeCell ref="H39:H41"/>
    <mergeCell ref="C45:C48"/>
    <mergeCell ref="D45:D48"/>
    <mergeCell ref="E45:E48"/>
    <mergeCell ref="F45:F48"/>
    <mergeCell ref="G42:G44"/>
    <mergeCell ref="H42:H44"/>
    <mergeCell ref="G45:G48"/>
    <mergeCell ref="H45:H48"/>
    <mergeCell ref="I45:I48"/>
    <mergeCell ref="J45:J48"/>
    <mergeCell ref="K45:K48"/>
    <mergeCell ref="I42:I44"/>
    <mergeCell ref="J42:J44"/>
    <mergeCell ref="Q27:Q28"/>
    <mergeCell ref="C30:C33"/>
    <mergeCell ref="D30:D33"/>
    <mergeCell ref="E30:E33"/>
    <mergeCell ref="F30:F33"/>
    <mergeCell ref="G30:G33"/>
    <mergeCell ref="H30:H33"/>
    <mergeCell ref="I30:I33"/>
    <mergeCell ref="J30:J33"/>
    <mergeCell ref="K30:K33"/>
    <mergeCell ref="G27:G29"/>
    <mergeCell ref="H27:H29"/>
    <mergeCell ref="I27:I29"/>
    <mergeCell ref="J27:J29"/>
    <mergeCell ref="K27:K29"/>
    <mergeCell ref="P27:P28"/>
    <mergeCell ref="C27:C29"/>
    <mergeCell ref="Q30:Q32"/>
    <mergeCell ref="C19:C22"/>
    <mergeCell ref="D19:D22"/>
    <mergeCell ref="E19:E22"/>
    <mergeCell ref="F19:F22"/>
    <mergeCell ref="G19:G22"/>
    <mergeCell ref="H19:H22"/>
    <mergeCell ref="Q10:Q12"/>
    <mergeCell ref="C14:C18"/>
    <mergeCell ref="P14:P18"/>
    <mergeCell ref="Q14:Q18"/>
    <mergeCell ref="D15:D18"/>
    <mergeCell ref="E15:E18"/>
    <mergeCell ref="F15:F18"/>
    <mergeCell ref="G15:G18"/>
    <mergeCell ref="L7:L18"/>
    <mergeCell ref="Q7:Q9"/>
    <mergeCell ref="I23:I24"/>
    <mergeCell ref="J23:J24"/>
    <mergeCell ref="N4:N6"/>
    <mergeCell ref="J10:J13"/>
    <mergeCell ref="Q23:Q26"/>
    <mergeCell ref="D25:D26"/>
    <mergeCell ref="E25:E26"/>
    <mergeCell ref="F25:F26"/>
    <mergeCell ref="K25:K26"/>
    <mergeCell ref="P23:P26"/>
    <mergeCell ref="K23:K24"/>
    <mergeCell ref="O4:O6"/>
    <mergeCell ref="P4:P6"/>
    <mergeCell ref="P19:P22"/>
    <mergeCell ref="C23:C26"/>
    <mergeCell ref="E7:E9"/>
    <mergeCell ref="H15:H18"/>
    <mergeCell ref="I15:I18"/>
    <mergeCell ref="J15:J18"/>
    <mergeCell ref="K15:K18"/>
    <mergeCell ref="K10:K13"/>
    <mergeCell ref="P10:P13"/>
    <mergeCell ref="L19:L48"/>
    <mergeCell ref="K42:K44"/>
    <mergeCell ref="C42:C44"/>
    <mergeCell ref="D42:D44"/>
    <mergeCell ref="E42:E44"/>
    <mergeCell ref="F42:F44"/>
    <mergeCell ref="K34:K38"/>
    <mergeCell ref="D27:D29"/>
    <mergeCell ref="E27:E29"/>
    <mergeCell ref="F27:F29"/>
    <mergeCell ref="C34:C38"/>
    <mergeCell ref="D34:D38"/>
    <mergeCell ref="K7:K9"/>
    <mergeCell ref="A105:A155"/>
    <mergeCell ref="B105:B155"/>
    <mergeCell ref="A4:A6"/>
    <mergeCell ref="B4:B6"/>
    <mergeCell ref="C4:C6"/>
    <mergeCell ref="D4:D6"/>
    <mergeCell ref="E4:E6"/>
    <mergeCell ref="F4:F6"/>
    <mergeCell ref="G4:J4"/>
    <mergeCell ref="F7:F9"/>
    <mergeCell ref="G7:G9"/>
    <mergeCell ref="H7:H9"/>
    <mergeCell ref="I7:I9"/>
    <mergeCell ref="J7:J9"/>
    <mergeCell ref="C7:C9"/>
    <mergeCell ref="D7:D9"/>
    <mergeCell ref="G5:G6"/>
    <mergeCell ref="H5:H6"/>
    <mergeCell ref="J34:J38"/>
    <mergeCell ref="D23:D24"/>
    <mergeCell ref="E23:E24"/>
    <mergeCell ref="F23:F24"/>
    <mergeCell ref="G23:G24"/>
    <mergeCell ref="H23:H24"/>
    <mergeCell ref="A1:AC1"/>
    <mergeCell ref="C135:C137"/>
    <mergeCell ref="D135:D137"/>
    <mergeCell ref="E135:E137"/>
    <mergeCell ref="F135:F137"/>
    <mergeCell ref="G135:G137"/>
    <mergeCell ref="H135:H137"/>
    <mergeCell ref="I135:I137"/>
    <mergeCell ref="J135:J137"/>
    <mergeCell ref="K135:K137"/>
    <mergeCell ref="Q34:Q38"/>
    <mergeCell ref="Q4:Q6"/>
    <mergeCell ref="R4:AC4"/>
    <mergeCell ref="I5:I6"/>
    <mergeCell ref="J5:J6"/>
    <mergeCell ref="R5:T5"/>
    <mergeCell ref="U5:W5"/>
    <mergeCell ref="X5:Z5"/>
    <mergeCell ref="A2:AC2"/>
    <mergeCell ref="A3:AC3"/>
    <mergeCell ref="AA5:AC5"/>
    <mergeCell ref="K4:K6"/>
    <mergeCell ref="L4:L6"/>
    <mergeCell ref="M4:M6"/>
  </mergeCells>
  <pageMargins left="0.70866141732283472" right="0.70866141732283472" top="0.74803149606299213" bottom="0.74803149606299213" header="0.31496062992125984" footer="0.31496062992125984"/>
  <pageSetup scale="41" orientation="landscape" horizontalDpi="4294967293" r:id="rId1"/>
  <rowBreaks count="3" manualBreakCount="3">
    <brk id="16" max="29" man="1"/>
    <brk id="33" max="16383" man="1"/>
    <brk id="111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Portada</vt:lpstr>
      <vt:lpstr>Hoja de firma</vt:lpstr>
      <vt:lpstr>Eje 01 </vt:lpstr>
      <vt:lpstr>Eje 02 </vt:lpstr>
      <vt:lpstr>'Eje 01 '!Área_de_impresión</vt:lpstr>
      <vt:lpstr>'Eje 02 '!Área_de_impresión</vt:lpstr>
      <vt:lpstr>'Eje 01 '!Títulos_a_imprimir</vt:lpstr>
      <vt:lpstr>'Eje 02 '!Títulos_a_imprimir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Alexis Radames Fragoso Baez</dc:creator>
  <cp:lastModifiedBy>Indhira Plasencio</cp:lastModifiedBy>
  <cp:lastPrinted>2024-12-09T18:35:13Z</cp:lastPrinted>
  <dcterms:created xsi:type="dcterms:W3CDTF">2024-07-29T18:11:14Z</dcterms:created>
  <dcterms:modified xsi:type="dcterms:W3CDTF">2025-01-20T13:05:59Z</dcterms:modified>
</cp:coreProperties>
</file>