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lanificacion y Desarrollo\POA\2023\Informes\T2\"/>
    </mc:Choice>
  </mc:AlternateContent>
  <bookViews>
    <workbookView xWindow="0" yWindow="0" windowWidth="20490" windowHeight="7455"/>
  </bookViews>
  <sheets>
    <sheet name="Hoja2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3" i="1" l="1"/>
  <c r="V13" i="1" s="1"/>
  <c r="U13" i="1"/>
  <c r="J8" i="1" l="1"/>
  <c r="J9" i="1"/>
  <c r="J10" i="1"/>
  <c r="J11" i="1"/>
  <c r="J12" i="1"/>
  <c r="N13" i="1" l="1"/>
  <c r="R13" i="1" l="1"/>
  <c r="N10" i="1" l="1"/>
  <c r="N11" i="1"/>
  <c r="N12" i="1"/>
  <c r="R10" i="1"/>
  <c r="R11" i="1"/>
  <c r="R12" i="1"/>
  <c r="T10" i="1"/>
  <c r="U10" i="1"/>
  <c r="T11" i="1"/>
  <c r="U11" i="1"/>
  <c r="T12" i="1"/>
  <c r="U12" i="1"/>
  <c r="E24" i="1" l="1"/>
  <c r="F24" i="1"/>
  <c r="G24" i="1"/>
  <c r="D24" i="1"/>
  <c r="V10" i="1" l="1"/>
  <c r="V11" i="1"/>
  <c r="V12" i="1"/>
  <c r="U7" i="1"/>
  <c r="U8" i="1"/>
  <c r="U9" i="1"/>
  <c r="T7" i="1"/>
  <c r="T8" i="1"/>
  <c r="V8" i="1" s="1"/>
  <c r="T9" i="1"/>
  <c r="U6" i="1"/>
  <c r="T6" i="1"/>
  <c r="R7" i="1"/>
  <c r="R8" i="1"/>
  <c r="R9" i="1"/>
  <c r="N7" i="1"/>
  <c r="N8" i="1"/>
  <c r="N9" i="1"/>
  <c r="J7" i="1"/>
  <c r="V7" i="1" l="1"/>
  <c r="V9" i="1"/>
  <c r="V6" i="1"/>
  <c r="R6" i="1"/>
  <c r="C6" i="1" l="1"/>
  <c r="D6" i="1"/>
  <c r="E6" i="1"/>
  <c r="J6" i="1"/>
  <c r="N6" i="1"/>
  <c r="C7" i="1"/>
  <c r="D7" i="1"/>
  <c r="E7" i="1"/>
  <c r="C8" i="1"/>
  <c r="D8" i="1"/>
  <c r="E8" i="1"/>
</calcChain>
</file>

<file path=xl/sharedStrings.xml><?xml version="1.0" encoding="utf-8"?>
<sst xmlns="http://schemas.openxmlformats.org/spreadsheetml/2006/main" count="56" uniqueCount="37">
  <si>
    <t>Ejecutado</t>
  </si>
  <si>
    <t>Solitado / programado</t>
  </si>
  <si>
    <t>Atendidos / realizado</t>
  </si>
  <si>
    <t>Meta trimestral</t>
  </si>
  <si>
    <t>Meta anual</t>
  </si>
  <si>
    <t>Indicador</t>
  </si>
  <si>
    <t>Producto(s)</t>
  </si>
  <si>
    <t xml:space="preserve">Santiago </t>
  </si>
  <si>
    <t xml:space="preserve">San Juan </t>
  </si>
  <si>
    <t>Estrategia</t>
  </si>
  <si>
    <t>Evaluación y diagnóstico</t>
  </si>
  <si>
    <t>Mejoramiento de la calidad de las Intervenciones</t>
  </si>
  <si>
    <t>Gestión social</t>
  </si>
  <si>
    <t>Porcentaje de usuarios con evaluación socio económica.</t>
  </si>
  <si>
    <t>Santo Domingo</t>
  </si>
  <si>
    <t>Intervenciones terapeuticas a los NN</t>
  </si>
  <si>
    <t>Porcetaje de niños intervenidos</t>
  </si>
  <si>
    <t>Atenciones médicas</t>
  </si>
  <si>
    <t>Porcentaje de atenciones médicas</t>
  </si>
  <si>
    <t>Intervenciones terapéuticas a familias</t>
  </si>
  <si>
    <t>Porcentaje de familias atendidas en el año.</t>
  </si>
  <si>
    <t>.</t>
  </si>
  <si>
    <t xml:space="preserve">Santo Domingo </t>
  </si>
  <si>
    <t>Santiago</t>
  </si>
  <si>
    <t>San Juan</t>
  </si>
  <si>
    <t xml:space="preserve">Justificación </t>
  </si>
  <si>
    <t>Clasificación Socio-económica</t>
  </si>
  <si>
    <t xml:space="preserve">Promedio ejecución  </t>
  </si>
  <si>
    <t>RED</t>
  </si>
  <si>
    <t>T2</t>
  </si>
  <si>
    <t>Entrenamiento a Familias Padres que hayan culminado competencias requeridas.</t>
  </si>
  <si>
    <t>Porcentaje de familias egresadas del programa de entrenamiento con competecias adquiridas</t>
  </si>
  <si>
    <t>Las familias han faltado por dificultades con el transporte o porque los niños se han enfermado.</t>
  </si>
  <si>
    <t>63 ausencias</t>
  </si>
  <si>
    <t xml:space="preserve">El 1% faltante es debido a que a dos usuarios fueron admitidos y no asistieron a su cita  a evaluación socioecnomica. </t>
  </si>
  <si>
    <t>3 niños pendientes de auxiliares auditivos, 1 nn seguimiento psiquiatria, 2 nn residen en provicias alejadas lo que le dificulta asistir de forma recurrente, 7 niños estan en espera de evaluacióN ADOS</t>
  </si>
  <si>
    <t xml:space="preserve">Licencia de paternidad de uno de los colaboradores, finalizarón evaluaciones próximo al cierre del trimestre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</si>
</sst>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_-;\-* #,##0.00_-;_-* &quot;-&quot;??_-;_-@_-"/>
  </numFmts>
  <fonts count="7" x14ac:knownFonts="1">
    <font>
      <sz val="10"/>
      <name val="Arial"/>
    </font>
    <font>
      <sz val="10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28">
    <xf numFmtId="0" fontId="0" fillId="0" borderId="0" xfId="0"/>
    <xf numFmtId="9" fontId="1" fillId="2" borderId="1" xfId="0" applyNumberFormat="1" applyFont="1" applyFill="1" applyBorder="1" applyAlignment="1">
      <alignment horizontal="center" vertical="center" wrapText="1"/>
    </xf>
    <xf numFmtId="43" fontId="1" fillId="2" borderId="1" xfId="1" applyFont="1" applyFill="1" applyBorder="1" applyAlignment="1">
      <alignment horizontal="center" vertical="center" wrapText="1"/>
    </xf>
    <xf numFmtId="9" fontId="1" fillId="0" borderId="1" xfId="0" applyNumberFormat="1" applyFont="1" applyFill="1" applyBorder="1" applyAlignment="1">
      <alignment horizontal="center" vertical="center" wrapText="1"/>
    </xf>
    <xf numFmtId="43" fontId="1" fillId="2" borderId="1" xfId="1" applyNumberFormat="1" applyFont="1" applyFill="1" applyBorder="1" applyAlignment="1">
      <alignment horizontal="center" vertical="center" wrapText="1"/>
    </xf>
    <xf numFmtId="0" fontId="1" fillId="0" borderId="0" xfId="0" applyFont="1"/>
    <xf numFmtId="0" fontId="5" fillId="0" borderId="1" xfId="0" applyFont="1" applyBorder="1" applyAlignment="1">
      <alignment horizontal="justify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9" fontId="1" fillId="0" borderId="0" xfId="0" applyNumberFormat="1" applyFont="1"/>
    <xf numFmtId="0" fontId="5" fillId="0" borderId="2" xfId="0" applyFont="1" applyBorder="1" applyAlignment="1">
      <alignment horizontal="justify" vertical="center" wrapText="1"/>
    </xf>
    <xf numFmtId="9" fontId="5" fillId="0" borderId="2" xfId="0" applyNumberFormat="1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justify" vertical="center" wrapText="1"/>
    </xf>
    <xf numFmtId="9" fontId="4" fillId="0" borderId="4" xfId="0" applyNumberFormat="1" applyFont="1" applyBorder="1" applyAlignment="1">
      <alignment horizontal="center"/>
    </xf>
    <xf numFmtId="9" fontId="4" fillId="4" borderId="5" xfId="0" applyNumberFormat="1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9" fontId="1" fillId="3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4">
    <cellStyle name="Millares" xfId="1" builtinId="3"/>
    <cellStyle name="Millares 2" xfId="3"/>
    <cellStyle name="Normal" xfId="0" builtinId="0"/>
    <cellStyle name="Porcentaje 2" xfId="2"/>
  </cellStyles>
  <dxfs count="6">
    <dxf>
      <fill>
        <patternFill>
          <bgColor rgb="FFAFD2A4"/>
        </patternFill>
      </fill>
    </dxf>
    <dxf>
      <fill>
        <patternFill>
          <fgColor rgb="FF73B160"/>
          <bgColor rgb="FF73B160"/>
        </patternFill>
      </fill>
    </dxf>
    <dxf>
      <font>
        <b/>
        <i val="0"/>
        <color theme="0"/>
      </font>
      <fill>
        <patternFill>
          <bgColor rgb="FF44ADE2"/>
        </patternFill>
      </fill>
    </dxf>
    <dxf>
      <font>
        <color auto="1"/>
      </font>
      <fill>
        <patternFill>
          <bgColor rgb="FF73B160"/>
        </patternFill>
      </fill>
    </dxf>
    <dxf>
      <font>
        <color rgb="FFAFD2A4"/>
      </font>
    </dxf>
    <dxf>
      <font>
        <color rgb="FF73B160"/>
      </font>
    </dxf>
  </dxfs>
  <tableStyles count="4" defaultTableStyle="TableStyleMedium2" defaultPivotStyle="PivotStyleLight16">
    <tableStyle name="Estilo de tabla 1" pivot="0" count="2">
      <tableStyleElement type="firstRowStripe" dxfId="5"/>
      <tableStyleElement type="secondRowStripe" dxfId="4"/>
    </tableStyle>
    <tableStyle name="Estilo de tabla 2" pivot="0" count="0"/>
    <tableStyle name="Estilo de tabla 3" pivot="0" count="1">
      <tableStyleElement type="firstRowStripe" dxfId="3"/>
    </tableStyle>
    <tableStyle name="Estilo de tabla 4" pivot="0" count="3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eguimiento%20POA%202023/Copia%20de%201er%20trimeste%20Matriz%20seguimiento%20Evaluaci&#243;n%20y%20Diagn&#243;stico%20(San%20Juan%20de%20la%20Maguana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zSeguimiento"/>
      <sheetName val="Estratégia (2)"/>
      <sheetName val="EjeEstrategico"/>
      <sheetName val="Estratégia"/>
      <sheetName val="Hoja1"/>
      <sheetName val="Matriz Costeo"/>
    </sheetNames>
    <sheetDataSet>
      <sheetData sheetId="0">
        <row r="4">
          <cell r="N4" t="str">
            <v>Evaluaciones realizadas</v>
          </cell>
          <cell r="O4" t="str">
            <v>Porcentaje de NN evaluados</v>
          </cell>
          <cell r="Q4">
            <v>1</v>
          </cell>
        </row>
        <row r="8">
          <cell r="N8" t="str">
            <v>Diagnósticos realizados</v>
          </cell>
          <cell r="O8" t="str">
            <v>Porcentaje de NN evaluados con diagnóstico establecido</v>
          </cell>
          <cell r="Q8">
            <v>1</v>
          </cell>
        </row>
        <row r="12">
          <cell r="N12" t="str">
            <v>Reevaluaciones realizadas</v>
          </cell>
          <cell r="O12" t="str">
            <v>Porcentaje de NN reevaluados</v>
          </cell>
          <cell r="Q12">
            <v>1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W24"/>
  <sheetViews>
    <sheetView tabSelected="1" topLeftCell="F1" zoomScale="60" zoomScaleNormal="60" workbookViewId="0">
      <selection activeCell="K7" sqref="K7"/>
    </sheetView>
  </sheetViews>
  <sheetFormatPr baseColWidth="10" defaultRowHeight="12.75" x14ac:dyDescent="0.2"/>
  <cols>
    <col min="2" max="2" width="11.42578125" style="5"/>
    <col min="3" max="3" width="24.140625" style="5" customWidth="1"/>
    <col min="4" max="4" width="24.42578125" style="5" customWidth="1"/>
    <col min="5" max="5" width="14" style="5" customWidth="1"/>
    <col min="6" max="6" width="14.42578125" style="5" customWidth="1"/>
    <col min="7" max="7" width="11.42578125" style="5" customWidth="1"/>
    <col min="8" max="8" width="12.42578125" style="5" customWidth="1"/>
    <col min="9" max="9" width="14.28515625" style="5" customWidth="1"/>
    <col min="10" max="10" width="12" style="5" customWidth="1"/>
    <col min="11" max="11" width="36.28515625" style="5" customWidth="1"/>
    <col min="12" max="12" width="15.28515625" style="26" customWidth="1"/>
    <col min="13" max="13" width="14.85546875" style="26" customWidth="1"/>
    <col min="14" max="14" width="12.42578125" style="26" customWidth="1"/>
    <col min="15" max="15" width="37.5703125" style="26" customWidth="1"/>
    <col min="16" max="16" width="13.42578125" style="26" customWidth="1"/>
    <col min="17" max="17" width="14.85546875" style="26" customWidth="1"/>
    <col min="18" max="18" width="12.28515625" style="26" customWidth="1"/>
    <col min="19" max="19" width="24" style="26" customWidth="1"/>
    <col min="20" max="20" width="12.28515625" style="26" customWidth="1"/>
    <col min="21" max="21" width="14.28515625" style="26" customWidth="1"/>
    <col min="22" max="22" width="14.140625" style="26" customWidth="1"/>
    <col min="23" max="23" width="18.140625" style="26" customWidth="1"/>
  </cols>
  <sheetData>
    <row r="4" spans="3:23" ht="15.75" x14ac:dyDescent="0.2">
      <c r="C4" s="23" t="s">
        <v>6</v>
      </c>
      <c r="D4" s="23" t="s">
        <v>5</v>
      </c>
      <c r="E4" s="23" t="s">
        <v>4</v>
      </c>
      <c r="F4" s="23" t="s">
        <v>3</v>
      </c>
      <c r="G4" s="23"/>
      <c r="H4" s="25" t="s">
        <v>8</v>
      </c>
      <c r="I4" s="25"/>
      <c r="J4" s="25"/>
      <c r="K4" s="25"/>
      <c r="L4" s="25" t="s">
        <v>7</v>
      </c>
      <c r="M4" s="25"/>
      <c r="N4" s="25"/>
      <c r="O4" s="25"/>
      <c r="P4" s="25" t="s">
        <v>14</v>
      </c>
      <c r="Q4" s="25"/>
      <c r="R4" s="25"/>
      <c r="S4" s="22"/>
      <c r="T4" s="25" t="s">
        <v>28</v>
      </c>
      <c r="U4" s="25"/>
      <c r="V4" s="25"/>
      <c r="W4" s="25"/>
    </row>
    <row r="5" spans="3:23" ht="52.5" customHeight="1" x14ac:dyDescent="0.2">
      <c r="C5" s="23"/>
      <c r="D5" s="23"/>
      <c r="E5" s="23"/>
      <c r="F5" s="23"/>
      <c r="G5" s="23"/>
      <c r="H5" s="16" t="s">
        <v>2</v>
      </c>
      <c r="I5" s="16" t="s">
        <v>1</v>
      </c>
      <c r="J5" s="16" t="s">
        <v>0</v>
      </c>
      <c r="K5" s="16" t="s">
        <v>25</v>
      </c>
      <c r="L5" s="20" t="s">
        <v>2</v>
      </c>
      <c r="M5" s="20" t="s">
        <v>1</v>
      </c>
      <c r="N5" s="20" t="s">
        <v>0</v>
      </c>
      <c r="O5" s="20" t="s">
        <v>25</v>
      </c>
      <c r="P5" s="20" t="s">
        <v>2</v>
      </c>
      <c r="Q5" s="20" t="s">
        <v>1</v>
      </c>
      <c r="R5" s="20" t="s">
        <v>0</v>
      </c>
      <c r="S5" s="20" t="s">
        <v>25</v>
      </c>
      <c r="T5" s="20" t="s">
        <v>2</v>
      </c>
      <c r="U5" s="20" t="s">
        <v>1</v>
      </c>
      <c r="V5" s="20" t="s">
        <v>0</v>
      </c>
    </row>
    <row r="6" spans="3:23" ht="90" customHeight="1" x14ac:dyDescent="0.2">
      <c r="C6" s="1" t="str">
        <f>+[1]MatrizSeguimiento!$N4</f>
        <v>Evaluaciones realizadas</v>
      </c>
      <c r="D6" s="1" t="str">
        <f>+[1]MatrizSeguimiento!$O4</f>
        <v>Porcentaje de NN evaluados</v>
      </c>
      <c r="E6" s="1">
        <f>+[1]MatrizSeguimiento!$Q4</f>
        <v>1</v>
      </c>
      <c r="F6" s="3" t="s">
        <v>29</v>
      </c>
      <c r="G6" s="1">
        <v>1</v>
      </c>
      <c r="H6" s="2">
        <v>68</v>
      </c>
      <c r="I6" s="2">
        <v>81</v>
      </c>
      <c r="J6" s="1">
        <f>+H6/I6</f>
        <v>0.83950617283950613</v>
      </c>
      <c r="K6" s="17" t="s">
        <v>35</v>
      </c>
      <c r="L6" s="2">
        <v>83</v>
      </c>
      <c r="M6" s="2">
        <v>83</v>
      </c>
      <c r="N6" s="1">
        <f>+L6/M6</f>
        <v>1</v>
      </c>
      <c r="O6" s="1"/>
      <c r="P6" s="2">
        <v>380</v>
      </c>
      <c r="Q6" s="2">
        <v>443</v>
      </c>
      <c r="R6" s="1">
        <f>+P6/Q6</f>
        <v>0.85778781038374718</v>
      </c>
      <c r="S6" s="27" t="s">
        <v>33</v>
      </c>
      <c r="T6" s="4">
        <f>SUM(P6,L6,H6)</f>
        <v>531</v>
      </c>
      <c r="U6" s="4">
        <f>SUM(Q6,M6,I6)</f>
        <v>607</v>
      </c>
      <c r="V6" s="1">
        <f>+T6/U6</f>
        <v>0.87479406919275127</v>
      </c>
    </row>
    <row r="7" spans="3:23" ht="111.75" customHeight="1" x14ac:dyDescent="0.2">
      <c r="C7" s="1" t="str">
        <f>+[1]MatrizSeguimiento!$N8</f>
        <v>Diagnósticos realizados</v>
      </c>
      <c r="D7" s="1" t="str">
        <f>+[1]MatrizSeguimiento!$O8</f>
        <v>Porcentaje de NN evaluados con diagnóstico establecido</v>
      </c>
      <c r="E7" s="1">
        <f>+[1]MatrizSeguimiento!$Q8</f>
        <v>1</v>
      </c>
      <c r="F7" s="3" t="s">
        <v>29</v>
      </c>
      <c r="G7" s="1">
        <v>1</v>
      </c>
      <c r="H7" s="2">
        <v>32</v>
      </c>
      <c r="I7" s="2">
        <v>49</v>
      </c>
      <c r="J7" s="1">
        <f>+H7/I7</f>
        <v>0.65306122448979587</v>
      </c>
      <c r="K7" s="1" t="s">
        <v>36</v>
      </c>
      <c r="L7" s="2">
        <v>80</v>
      </c>
      <c r="M7" s="2">
        <v>83</v>
      </c>
      <c r="N7" s="1">
        <f t="shared" ref="N7:N13" si="0">+L7/M7</f>
        <v>0.96385542168674698</v>
      </c>
      <c r="O7" s="1"/>
      <c r="P7" s="2">
        <v>105</v>
      </c>
      <c r="Q7" s="2">
        <v>123</v>
      </c>
      <c r="R7" s="1">
        <f t="shared" ref="R7:R13" si="1">+P7/Q7</f>
        <v>0.85365853658536583</v>
      </c>
      <c r="S7" s="27"/>
      <c r="T7" s="4">
        <f t="shared" ref="T7:T9" si="2">SUM(P7,L7,H7)</f>
        <v>217</v>
      </c>
      <c r="U7" s="4">
        <f t="shared" ref="U7:U9" si="3">SUM(Q7,M7,I7)</f>
        <v>255</v>
      </c>
      <c r="V7" s="1">
        <f t="shared" ref="V7:V13" si="4">+T7/U7</f>
        <v>0.85098039215686272</v>
      </c>
    </row>
    <row r="8" spans="3:23" ht="26.25" customHeight="1" x14ac:dyDescent="0.2">
      <c r="C8" s="1" t="str">
        <f>+[1]MatrizSeguimiento!$N12</f>
        <v>Reevaluaciones realizadas</v>
      </c>
      <c r="D8" s="1" t="str">
        <f>+[1]MatrizSeguimiento!$O12</f>
        <v>Porcentaje de NN reevaluados</v>
      </c>
      <c r="E8" s="1">
        <f>+[1]MatrizSeguimiento!$Q12</f>
        <v>1</v>
      </c>
      <c r="F8" s="3" t="s">
        <v>29</v>
      </c>
      <c r="G8" s="19">
        <v>1</v>
      </c>
      <c r="H8" s="2">
        <v>1</v>
      </c>
      <c r="I8" s="2">
        <v>1</v>
      </c>
      <c r="J8" s="1">
        <f t="shared" ref="J8:J12" si="5">+H8/I8</f>
        <v>1</v>
      </c>
      <c r="K8" s="1"/>
      <c r="L8" s="2">
        <v>11</v>
      </c>
      <c r="M8" s="2">
        <v>11</v>
      </c>
      <c r="N8" s="1">
        <f t="shared" si="0"/>
        <v>1</v>
      </c>
      <c r="O8" s="1"/>
      <c r="P8" s="2">
        <v>8</v>
      </c>
      <c r="Q8" s="2">
        <v>8</v>
      </c>
      <c r="R8" s="1">
        <f t="shared" si="1"/>
        <v>1</v>
      </c>
      <c r="S8" s="27"/>
      <c r="T8" s="4">
        <f t="shared" si="2"/>
        <v>20</v>
      </c>
      <c r="U8" s="4">
        <f t="shared" si="3"/>
        <v>20</v>
      </c>
      <c r="V8" s="1">
        <f>+T8/U8</f>
        <v>1</v>
      </c>
    </row>
    <row r="9" spans="3:23" ht="40.5" customHeight="1" x14ac:dyDescent="0.2">
      <c r="C9" s="1" t="s">
        <v>26</v>
      </c>
      <c r="D9" s="1" t="s">
        <v>13</v>
      </c>
      <c r="E9" s="1">
        <v>1</v>
      </c>
      <c r="F9" s="3" t="s">
        <v>29</v>
      </c>
      <c r="G9" s="19">
        <v>1</v>
      </c>
      <c r="H9" s="2">
        <v>159</v>
      </c>
      <c r="I9" s="2">
        <v>159</v>
      </c>
      <c r="J9" s="1">
        <f t="shared" si="5"/>
        <v>1</v>
      </c>
      <c r="K9" s="1"/>
      <c r="L9" s="2">
        <v>302</v>
      </c>
      <c r="M9" s="2">
        <v>366</v>
      </c>
      <c r="N9" s="1">
        <f t="shared" si="0"/>
        <v>0.82513661202185795</v>
      </c>
      <c r="O9" s="1" t="s">
        <v>32</v>
      </c>
      <c r="P9" s="2">
        <v>279</v>
      </c>
      <c r="Q9" s="2">
        <v>281</v>
      </c>
      <c r="R9" s="1">
        <f t="shared" si="1"/>
        <v>0.99288256227758009</v>
      </c>
      <c r="S9" s="21" t="s">
        <v>34</v>
      </c>
      <c r="T9" s="4">
        <f t="shared" si="2"/>
        <v>740</v>
      </c>
      <c r="U9" s="4">
        <f t="shared" si="3"/>
        <v>806</v>
      </c>
      <c r="V9" s="1">
        <f t="shared" si="4"/>
        <v>0.91811414392059554</v>
      </c>
    </row>
    <row r="10" spans="3:23" ht="25.5" x14ac:dyDescent="0.2">
      <c r="C10" s="1" t="s">
        <v>15</v>
      </c>
      <c r="D10" s="1" t="s">
        <v>16</v>
      </c>
      <c r="E10" s="1">
        <v>1</v>
      </c>
      <c r="F10" s="3" t="s">
        <v>29</v>
      </c>
      <c r="G10" s="19">
        <v>1</v>
      </c>
      <c r="H10" s="2">
        <v>188</v>
      </c>
      <c r="I10" s="2">
        <v>204</v>
      </c>
      <c r="J10" s="1">
        <f t="shared" si="5"/>
        <v>0.92156862745098034</v>
      </c>
      <c r="K10" s="1"/>
      <c r="L10" s="2">
        <v>665</v>
      </c>
      <c r="M10" s="2">
        <v>685</v>
      </c>
      <c r="N10" s="1">
        <f t="shared" si="0"/>
        <v>0.97080291970802923</v>
      </c>
      <c r="O10" s="1"/>
      <c r="P10" s="2">
        <v>763</v>
      </c>
      <c r="Q10" s="2">
        <v>817</v>
      </c>
      <c r="R10" s="1">
        <f t="shared" si="1"/>
        <v>0.93390452876376984</v>
      </c>
      <c r="S10" s="27"/>
      <c r="T10" s="4">
        <f t="shared" ref="T10:T12" si="6">SUM(P10,L10,H10)</f>
        <v>1616</v>
      </c>
      <c r="U10" s="4">
        <f t="shared" ref="U10:U12" si="7">SUM(Q10,M10,I10)</f>
        <v>1706</v>
      </c>
      <c r="V10" s="1">
        <f t="shared" si="4"/>
        <v>0.94724501758499413</v>
      </c>
    </row>
    <row r="11" spans="3:23" ht="25.5" x14ac:dyDescent="0.2">
      <c r="C11" s="1" t="s">
        <v>17</v>
      </c>
      <c r="D11" s="1" t="s">
        <v>18</v>
      </c>
      <c r="E11" s="1">
        <v>1</v>
      </c>
      <c r="F11" s="3" t="s">
        <v>29</v>
      </c>
      <c r="G11" s="19">
        <v>1</v>
      </c>
      <c r="H11" s="2">
        <v>348</v>
      </c>
      <c r="I11" s="2">
        <v>383</v>
      </c>
      <c r="J11" s="1">
        <f t="shared" si="5"/>
        <v>0.90861618798955612</v>
      </c>
      <c r="K11" s="1"/>
      <c r="L11" s="2">
        <v>991</v>
      </c>
      <c r="M11" s="2">
        <v>1080</v>
      </c>
      <c r="N11" s="1">
        <f t="shared" si="0"/>
        <v>0.91759259259259263</v>
      </c>
      <c r="O11" s="1"/>
      <c r="P11" s="2">
        <v>937</v>
      </c>
      <c r="Q11" s="2">
        <v>1063</v>
      </c>
      <c r="R11" s="1">
        <f t="shared" si="1"/>
        <v>0.88146754468485422</v>
      </c>
      <c r="S11" s="24"/>
      <c r="T11" s="4">
        <f t="shared" si="6"/>
        <v>2276</v>
      </c>
      <c r="U11" s="4">
        <f t="shared" si="7"/>
        <v>2526</v>
      </c>
      <c r="V11" s="1">
        <f t="shared" si="4"/>
        <v>0.90102929532858278</v>
      </c>
    </row>
    <row r="12" spans="3:23" ht="32.25" customHeight="1" x14ac:dyDescent="0.2">
      <c r="C12" s="1" t="s">
        <v>19</v>
      </c>
      <c r="D12" s="1" t="s">
        <v>20</v>
      </c>
      <c r="E12" s="1">
        <v>1</v>
      </c>
      <c r="F12" s="3" t="s">
        <v>29</v>
      </c>
      <c r="G12" s="19">
        <v>1</v>
      </c>
      <c r="H12" s="2">
        <v>79</v>
      </c>
      <c r="I12" s="2">
        <v>86</v>
      </c>
      <c r="J12" s="1">
        <f t="shared" si="5"/>
        <v>0.91860465116279066</v>
      </c>
      <c r="K12" s="1"/>
      <c r="L12" s="2">
        <v>275</v>
      </c>
      <c r="M12" s="2">
        <v>304</v>
      </c>
      <c r="N12" s="1">
        <f t="shared" si="0"/>
        <v>0.90460526315789469</v>
      </c>
      <c r="O12" s="1"/>
      <c r="P12" s="2">
        <v>316</v>
      </c>
      <c r="Q12" s="2">
        <v>362</v>
      </c>
      <c r="R12" s="1">
        <f t="shared" si="1"/>
        <v>0.8729281767955801</v>
      </c>
      <c r="S12" s="24"/>
      <c r="T12" s="4">
        <f t="shared" si="6"/>
        <v>670</v>
      </c>
      <c r="U12" s="4">
        <f t="shared" si="7"/>
        <v>752</v>
      </c>
      <c r="V12" s="1">
        <f t="shared" si="4"/>
        <v>0.89095744680851063</v>
      </c>
    </row>
    <row r="13" spans="3:23" ht="51" x14ac:dyDescent="0.2">
      <c r="C13" s="1" t="s">
        <v>30</v>
      </c>
      <c r="D13" s="1" t="s">
        <v>31</v>
      </c>
      <c r="E13" s="1">
        <v>1</v>
      </c>
      <c r="F13" s="3" t="s">
        <v>29</v>
      </c>
      <c r="G13" s="1">
        <v>1</v>
      </c>
      <c r="H13" s="18"/>
      <c r="I13" s="18"/>
      <c r="J13" s="18"/>
      <c r="K13" s="18"/>
      <c r="L13" s="27">
        <v>9</v>
      </c>
      <c r="M13" s="27">
        <v>11</v>
      </c>
      <c r="N13" s="1">
        <f t="shared" si="0"/>
        <v>0.81818181818181823</v>
      </c>
      <c r="O13" s="27"/>
      <c r="P13" s="27">
        <v>36</v>
      </c>
      <c r="Q13" s="27">
        <v>54</v>
      </c>
      <c r="R13" s="1">
        <f t="shared" si="1"/>
        <v>0.66666666666666663</v>
      </c>
      <c r="S13" s="27"/>
      <c r="T13" s="4">
        <f t="shared" ref="T13" si="8">SUM(P13,L13,H13)</f>
        <v>45</v>
      </c>
      <c r="U13" s="4">
        <f t="shared" ref="U13" si="9">SUM(Q13,M13,I13)</f>
        <v>65</v>
      </c>
      <c r="V13" s="1">
        <f t="shared" si="4"/>
        <v>0.69230769230769229</v>
      </c>
    </row>
    <row r="20" spans="3:8" ht="43.5" customHeight="1" x14ac:dyDescent="0.2">
      <c r="C20" s="14" t="s">
        <v>9</v>
      </c>
      <c r="D20" s="15" t="s">
        <v>22</v>
      </c>
      <c r="E20" s="14" t="s">
        <v>23</v>
      </c>
      <c r="F20" s="14" t="s">
        <v>24</v>
      </c>
      <c r="G20" s="14" t="s">
        <v>28</v>
      </c>
    </row>
    <row r="21" spans="3:8" ht="34.5" customHeight="1" x14ac:dyDescent="0.2">
      <c r="C21" s="6" t="s">
        <v>10</v>
      </c>
      <c r="D21" s="7">
        <v>0.9</v>
      </c>
      <c r="E21" s="7">
        <v>0.99</v>
      </c>
      <c r="F21" s="7">
        <v>0.83</v>
      </c>
      <c r="G21" s="7">
        <v>0.91</v>
      </c>
      <c r="H21" s="8"/>
    </row>
    <row r="22" spans="3:8" ht="45" x14ac:dyDescent="0.2">
      <c r="C22" s="6" t="s">
        <v>11</v>
      </c>
      <c r="D22" s="7">
        <v>0.84</v>
      </c>
      <c r="E22" s="7">
        <v>0.9</v>
      </c>
      <c r="F22" s="7">
        <v>0.92</v>
      </c>
      <c r="G22" s="7">
        <v>0.89</v>
      </c>
      <c r="H22" s="5" t="s">
        <v>21</v>
      </c>
    </row>
    <row r="23" spans="3:8" ht="23.25" customHeight="1" thickBot="1" x14ac:dyDescent="0.25">
      <c r="C23" s="9" t="s">
        <v>12</v>
      </c>
      <c r="D23" s="10">
        <v>0.99</v>
      </c>
      <c r="E23" s="10">
        <v>0.83</v>
      </c>
      <c r="F23" s="10">
        <v>1</v>
      </c>
      <c r="G23" s="10">
        <v>0.94</v>
      </c>
    </row>
    <row r="24" spans="3:8" ht="26.25" customHeight="1" thickBot="1" x14ac:dyDescent="0.3">
      <c r="C24" s="11" t="s">
        <v>27</v>
      </c>
      <c r="D24" s="12">
        <f>AVERAGE(D21:D23)</f>
        <v>0.91</v>
      </c>
      <c r="E24" s="12">
        <f t="shared" ref="E24:G24" si="10">AVERAGE(E21:E23)</f>
        <v>0.90666666666666673</v>
      </c>
      <c r="F24" s="12">
        <f t="shared" si="10"/>
        <v>0.91666666666666663</v>
      </c>
      <c r="G24" s="13">
        <f t="shared" si="10"/>
        <v>0.91333333333333344</v>
      </c>
    </row>
  </sheetData>
  <protectedRanges>
    <protectedRange sqref="H6:I8" name="Rango2_4"/>
    <protectedRange algorithmName="SHA-512" hashValue="/4Bjq2n20KcJJJK5NI9nqUmh7kr88/MRb7AC59w0z5hfcKQ20r42gAMU8A2TsStv5s12zaKQ72z0U41pMoJEMw==" saltValue="B5FaCu8+B5KI2dWmykdniw==" spinCount="100000" sqref="L6:M8 P6:Q8 T6:U13" name="Rango2_9"/>
    <protectedRange algorithmName="SHA-512" hashValue="X88dlTYlwO9ydTzXkAafNjXjYmVW8TTvaYntRseNcC7tSZhoiBhhR57i2Bqtutrv/k4jFjBOwFB+lf9vHVk5OQ==" saltValue="I1AHr24UTuxXLAMS2vIroQ==" spinCount="100000" sqref="P9:Q9 L9:M9" name="Rango1_1"/>
    <protectedRange sqref="K6" name="Rango1_2"/>
  </protectedRanges>
  <mergeCells count="9">
    <mergeCell ref="E4:E5"/>
    <mergeCell ref="D4:D5"/>
    <mergeCell ref="C4:C5"/>
    <mergeCell ref="S11:S12"/>
    <mergeCell ref="T4:W4"/>
    <mergeCell ref="F4:G5"/>
    <mergeCell ref="P4:R4"/>
    <mergeCell ref="H4:K4"/>
    <mergeCell ref="L4:O4"/>
  </mergeCells>
  <conditionalFormatting sqref="J7:K7 N6:O9 J6 N10:N13 K8:K9 J8:J12">
    <cfRule type="colorScale" priority="5">
      <colorScale>
        <cfvo type="num" val="0.74"/>
        <cfvo type="num" val="0.85"/>
        <cfvo type="num" val="1"/>
        <color rgb="FFFF0000"/>
        <color rgb="FFFFFF00"/>
        <color rgb="FF00B050"/>
      </colorScale>
    </cfRule>
  </conditionalFormatting>
  <conditionalFormatting sqref="R6:R13">
    <cfRule type="colorScale" priority="4">
      <colorScale>
        <cfvo type="num" val="0.74"/>
        <cfvo type="num" val="0.85"/>
        <cfvo type="num" val="1"/>
        <color rgb="FFFF0000"/>
        <color rgb="FFFFFF00"/>
        <color rgb="FF00B050"/>
      </colorScale>
    </cfRule>
  </conditionalFormatting>
  <conditionalFormatting sqref="V6:V13">
    <cfRule type="colorScale" priority="3">
      <colorScale>
        <cfvo type="num" val="0.74"/>
        <cfvo type="num" val="0.85"/>
        <cfvo type="num" val="1"/>
        <color rgb="FFFF0000"/>
        <color rgb="FFFFFF00"/>
        <color rgb="FF00B050"/>
      </colorScale>
    </cfRule>
  </conditionalFormatting>
  <conditionalFormatting sqref="K10:K12 O10:O12">
    <cfRule type="colorScale" priority="2">
      <colorScale>
        <cfvo type="num" val="0.74"/>
        <cfvo type="num" val="0.85"/>
        <cfvo type="num" val="1"/>
        <color rgb="FFFF0000"/>
        <color rgb="FFFFFF00"/>
        <color rgb="FF00B050"/>
      </colorScale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DPD</dc:creator>
  <cp:lastModifiedBy>Usuario de Windows</cp:lastModifiedBy>
  <dcterms:created xsi:type="dcterms:W3CDTF">2023-06-05T11:47:41Z</dcterms:created>
  <dcterms:modified xsi:type="dcterms:W3CDTF">2023-07-19T19:15:26Z</dcterms:modified>
</cp:coreProperties>
</file>